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930" windowWidth="17020" windowHeight="10190" activeTab="2"/>
  </bookViews>
  <sheets>
    <sheet name="Sezione generale" sheetId="15" r:id="rId1"/>
    <sheet name="Sezione generale_old" sheetId="1" state="hidden" r:id="rId2"/>
    <sheet name="Mappatura processi" sheetId="13" r:id="rId3"/>
    <sheet name="competenze" sheetId="14" state="hidden" r:id="rId4"/>
    <sheet name="Parametri" sheetId="16" state="hidden" r:id="rId5"/>
  </sheets>
  <externalReferences>
    <externalReference r:id="rId6"/>
    <externalReference r:id="rId7"/>
    <externalReference r:id="rId8"/>
    <externalReference r:id="rId9"/>
    <externalReference r:id="rId10"/>
  </externalReferences>
  <definedNames>
    <definedName name="_xlnm._FilterDatabase" localSheetId="3" hidden="1">competenze!$B$1:$D$31</definedName>
    <definedName name="_xlnm.Print_Area" localSheetId="3">competenze!$B$1:$D$31</definedName>
    <definedName name="_xlnm.Print_Area" localSheetId="2">'Mappatura processi'!$A$1:$N$79</definedName>
    <definedName name="_xlnm.Print_Area" localSheetId="0">'Sezione generale'!$B$2:$C$6</definedName>
    <definedName name="Direzione">#REF!</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processi'!$1:$3</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C24" i="16" l="1"/>
  <c r="D24" i="16" s="1"/>
  <c r="C23" i="16"/>
  <c r="D23" i="16" s="1"/>
  <c r="C22" i="16"/>
  <c r="D22" i="16" s="1"/>
  <c r="S101" i="13"/>
  <c r="S100" i="13"/>
  <c r="S99" i="13"/>
  <c r="S98" i="13"/>
  <c r="S97" i="13"/>
  <c r="S96" i="13"/>
  <c r="S95" i="13"/>
  <c r="S94" i="13"/>
  <c r="S93" i="13"/>
  <c r="S92" i="13"/>
  <c r="S91" i="13"/>
  <c r="S90" i="13"/>
  <c r="S89" i="13"/>
  <c r="S88" i="13"/>
  <c r="S87" i="13"/>
  <c r="S86" i="13"/>
  <c r="S85" i="13"/>
  <c r="S84" i="13"/>
  <c r="S83" i="13"/>
  <c r="S82" i="13"/>
  <c r="S81" i="13"/>
  <c r="A55" i="13" l="1"/>
  <c r="A56" i="13" s="1"/>
  <c r="A57" i="13" s="1"/>
  <c r="A60" i="13" s="1"/>
  <c r="A43" i="13"/>
  <c r="A44" i="13" s="1"/>
  <c r="A45" i="13" s="1"/>
  <c r="A67" i="13" l="1"/>
  <c r="A69" i="13" s="1"/>
  <c r="A68" i="13"/>
  <c r="A59" i="13"/>
  <c r="A58" i="13"/>
  <c r="A61" i="13" s="1"/>
  <c r="A62" i="13" s="1"/>
  <c r="A48" i="13"/>
  <c r="A46" i="13"/>
  <c r="A47" i="13"/>
  <c r="A50" i="13" l="1"/>
  <c r="A51" i="13" s="1"/>
  <c r="A52" i="13" s="1"/>
  <c r="A53" i="13" s="1"/>
  <c r="A49" i="13"/>
  <c r="A70" i="13"/>
  <c r="A72" i="13" s="1"/>
  <c r="A73" i="13" s="1"/>
  <c r="A71" i="13"/>
  <c r="G6" i="13"/>
  <c r="G4" i="13"/>
  <c r="A74" i="13" l="1"/>
  <c r="A75" i="13" s="1"/>
  <c r="A76" i="13" s="1"/>
  <c r="C3" i="15"/>
  <c r="C3" i="1" l="1"/>
  <c r="C5" i="1"/>
  <c r="A9" i="13" l="1"/>
  <c r="A10" i="13" s="1"/>
  <c r="A13" i="13" l="1"/>
  <c r="A14" i="13" s="1"/>
  <c r="A17" i="13" s="1"/>
  <c r="A15" i="13" l="1"/>
  <c r="A18" i="13" s="1"/>
  <c r="A19" i="13" s="1"/>
  <c r="A20" i="13" s="1"/>
  <c r="A21" i="13" s="1"/>
  <c r="A22" i="13" s="1"/>
  <c r="A23" i="13" s="1"/>
  <c r="A24" i="13" s="1"/>
  <c r="A25" i="13" s="1"/>
  <c r="A16" i="13"/>
  <c r="A26" i="13" l="1"/>
  <c r="A27" i="13" s="1"/>
  <c r="A28" i="13"/>
  <c r="A29" i="13" s="1"/>
  <c r="A63" i="13" s="1"/>
  <c r="A31" i="13" l="1"/>
  <c r="A30" i="13"/>
  <c r="A32" i="13" s="1"/>
  <c r="A64" i="13"/>
  <c r="A65" i="13" s="1"/>
  <c r="A33" i="13" l="1"/>
  <c r="A34" i="13" l="1"/>
  <c r="A35" i="13" s="1"/>
  <c r="A36" i="13" s="1"/>
  <c r="A37" i="13" l="1"/>
  <c r="A38" i="13" l="1"/>
  <c r="A39" i="13"/>
  <c r="A40" i="13" s="1"/>
  <c r="A41" i="13" s="1"/>
</calcChain>
</file>

<file path=xl/sharedStrings.xml><?xml version="1.0" encoding="utf-8"?>
<sst xmlns="http://schemas.openxmlformats.org/spreadsheetml/2006/main" count="1375" uniqueCount="422">
  <si>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</si>
  <si>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</si>
  <si>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</si>
  <si>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</si>
  <si>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</si>
  <si>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</si>
  <si>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</si>
  <si>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</si>
  <si>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</si>
  <si>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</si>
  <si>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</si>
  <si>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</si>
  <si>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</si>
  <si>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</si>
  <si>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</si>
  <si>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</si>
  <si>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</si>
  <si>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</si>
  <si>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</si>
  <si>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</si>
  <si>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</si>
  <si>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</si>
  <si>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</si>
  <si>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</si>
  <si>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</si>
  <si>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</si>
  <si>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</si>
  <si>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</si>
  <si>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</si>
  <si>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</si>
  <si>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</si>
  <si>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</si>
  <si>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</si>
  <si>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</si>
  <si>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</si>
  <si>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</si>
  <si>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</si>
  <si>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</si>
  <si>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</si>
  <si>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</si>
  <si>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</si>
  <si>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</si>
  <si>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</si>
  <si>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</si>
  <si>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</si>
  <si>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</si>
  <si>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</si>
  <si>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</si>
  <si>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</si>
  <si>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</si>
  <si>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</si>
  <si>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</si>
  <si>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</si>
  <si>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</si>
  <si>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</si>
  <si>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</si>
  <si>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</si>
  <si>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</si>
  <si>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</si>
  <si>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</si>
  <si>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</si>
  <si>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</si>
  <si>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</si>
  <si>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</si>
  <si>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</si>
  <si>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</si>
  <si>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</si>
  <si>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</si>
  <si>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</si>
  <si>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</si>
  <si>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</si>
  <si>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</si>
  <si>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</si>
  <si>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</si>
  <si>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</si>
  <si>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</si>
  <si>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</si>
  <si>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</si>
  <si>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</si>
  <si>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</si>
  <si>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</si>
  <si>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</si>
  <si>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</si>
  <si>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</si>
  <si>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</si>
  <si>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</si>
  <si>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</si>
  <si>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</si>
  <si>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</si>
  <si>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</si>
  <si>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</si>
  <si>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</si>
  <si>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</si>
  <si>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</si>
  <si>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</si>
  <si>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</si>
  <si>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</si>
  <si>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</si>
  <si>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</si>
  <si>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</si>
  <si>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</si>
  <si>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</si>
  <si>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1_2</t>
  </si>
  <si>
    <t>1_3</t>
  </si>
  <si>
    <t>1_5</t>
  </si>
  <si>
    <t>1_2_1</t>
  </si>
  <si>
    <t>1_3_1</t>
  </si>
  <si>
    <t>1_5_1</t>
  </si>
  <si>
    <t>2_1</t>
  </si>
  <si>
    <t>2_2</t>
  </si>
  <si>
    <t>2_3</t>
  </si>
  <si>
    <t>2_4</t>
  </si>
  <si>
    <t>2_5</t>
  </si>
  <si>
    <t>2_1_1</t>
  </si>
  <si>
    <t>2_2_1</t>
  </si>
  <si>
    <t>2_3_1</t>
  </si>
  <si>
    <t>2_4_1</t>
  </si>
  <si>
    <t>2_5_1</t>
  </si>
  <si>
    <t>Mappatura ATTIVITA'-FASI-AZIONI</t>
  </si>
  <si>
    <t>3_1</t>
  </si>
  <si>
    <t>3_2</t>
  </si>
  <si>
    <t>3_3</t>
  </si>
  <si>
    <t>3_4</t>
  </si>
  <si>
    <t>3_5</t>
  </si>
  <si>
    <t>3_1_1</t>
  </si>
  <si>
    <t>3_2_1</t>
  </si>
  <si>
    <t>3_3_1</t>
  </si>
  <si>
    <t>3_4_1</t>
  </si>
  <si>
    <t>3_5_1</t>
  </si>
  <si>
    <t>4_1</t>
  </si>
  <si>
    <t>4_2</t>
  </si>
  <si>
    <t>4_3</t>
  </si>
  <si>
    <t>4_4</t>
  </si>
  <si>
    <t>4_1_1</t>
  </si>
  <si>
    <t>4_2_1</t>
  </si>
  <si>
    <t>4_3_1</t>
  </si>
  <si>
    <t>4_4_1</t>
  </si>
  <si>
    <t>5_1</t>
  </si>
  <si>
    <t>6_1</t>
  </si>
  <si>
    <t>5_1_1</t>
  </si>
  <si>
    <t>6_2</t>
  </si>
  <si>
    <t>6_1_1</t>
  </si>
  <si>
    <t>6_2_1</t>
  </si>
  <si>
    <t>7_5</t>
  </si>
  <si>
    <t>7_5_1</t>
  </si>
  <si>
    <t>DESCRIZIONE FASE</t>
  </si>
  <si>
    <t>DESCRIZIONE  AZIONE</t>
  </si>
  <si>
    <t>Esecutore Azione 
(in ogni cella è presente un menù a tendina)</t>
  </si>
  <si>
    <t xml:space="preserve">Responsabile Fase 
(in ogni cella è presente un menù a tendina) </t>
  </si>
  <si>
    <t>Responsabile attività 
(in ogni cella è presente un menù a tendina)</t>
  </si>
  <si>
    <t>Durata della Fase
(indicare la durata in GIORNI o specificare NON APPLICABILE)</t>
  </si>
  <si>
    <t>1_2_2</t>
  </si>
  <si>
    <t>1_3_2</t>
  </si>
  <si>
    <t>1_5_2</t>
  </si>
  <si>
    <t>3_1_2</t>
  </si>
  <si>
    <t>3_2_2</t>
  </si>
  <si>
    <t>3_3_2</t>
  </si>
  <si>
    <t>3_5_2</t>
  </si>
  <si>
    <t>4_1_2</t>
  </si>
  <si>
    <t>4_2_2</t>
  </si>
  <si>
    <t>4_3_2</t>
  </si>
  <si>
    <t>6_1_2</t>
  </si>
  <si>
    <t>6_2_2</t>
  </si>
  <si>
    <t>7_5_2</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</si>
  <si>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</si>
  <si>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</si>
  <si>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</si>
  <si>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</si>
  <si>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</si>
  <si>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</si>
  <si>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</si>
  <si>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</si>
  <si>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</si>
  <si>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</si>
  <si>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</si>
  <si>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</si>
  <si>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</si>
  <si>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</si>
  <si>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</si>
  <si>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</si>
  <si>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</si>
  <si>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</si>
  <si>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</si>
  <si>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</si>
  <si>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</si>
  <si>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</si>
  <si>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</si>
  <si>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</si>
  <si>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</si>
  <si>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</si>
  <si>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</si>
  <si>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</si>
  <si>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</si>
  <si>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</si>
  <si>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</si>
  <si>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</si>
  <si>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</si>
  <si>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</si>
  <si>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</si>
  <si>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</si>
  <si>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</si>
  <si>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</si>
  <si>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</si>
  <si>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</si>
  <si>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</si>
  <si>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</si>
  <si>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</si>
  <si>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</si>
  <si>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</si>
  <si>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</si>
  <si>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</si>
  <si>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DESCRIZIONE DEL COMPORTAMENTO A RISCHIO CORRUZIONE</t>
  </si>
  <si>
    <t xml:space="preserve"> </t>
  </si>
  <si>
    <t>Approvazione ed attuazione</t>
  </si>
  <si>
    <t>2_1_2</t>
  </si>
  <si>
    <t>2_2_2</t>
  </si>
  <si>
    <t>2_3_2</t>
  </si>
  <si>
    <t>2_4_2</t>
  </si>
  <si>
    <t>2_5_2</t>
  </si>
  <si>
    <t>Analisi della documentazione ricevuta</t>
  </si>
  <si>
    <t>Avvio del procedimento</t>
  </si>
  <si>
    <t>Valutazione della sussistenza dei presupposti per l’avvio del procedimento (T. 30 gg.) e predisposizione nota di avvio</t>
  </si>
  <si>
    <t xml:space="preserve">Regolamento ANAC </t>
  </si>
  <si>
    <t xml:space="preserve">Invio nota di Avvio del Procedimento </t>
  </si>
  <si>
    <t xml:space="preserve">Fase istruttoria </t>
  </si>
  <si>
    <t>Informativa al Consiglio di proroghe o sospensioni ex art. 9 co. 6 Reg.Vig.</t>
  </si>
  <si>
    <t xml:space="preserve">a)Richiesta documentazione integrativa:
-invio nota di richiesta
-analisi
</t>
  </si>
  <si>
    <t xml:space="preserve">c) Acquisizione di pareri:
-Richiesta di parere
-acquisizione del parere
</t>
  </si>
  <si>
    <t xml:space="preserve">Predisposizione verbale di audizione e sottoscrizione a cura delle parti </t>
  </si>
  <si>
    <t>Predisposizione appunto conclusivo e bozza di CRI</t>
  </si>
  <si>
    <t>Invio della CRI con termini (art. 15 Reg. Vig.)</t>
  </si>
  <si>
    <t>Invio CRI con termini</t>
  </si>
  <si>
    <t>Eventuale analisi di documentazione e/o memorie ulteriori prodotte</t>
  </si>
  <si>
    <t>Eventuale Audizione Finale presso l’Ufficio ex art. 13 co. 2 Reg.Vig.)</t>
  </si>
  <si>
    <t xml:space="preserve">Eventuale Audizione presso il Consiglio (art. 13, co. 2 Reg. Vig.) </t>
  </si>
  <si>
    <t>Predisposizione ed Invio nota di accoglimento della richiesta dell’istante e fissazione di audizione davanti al Consiglio</t>
  </si>
  <si>
    <t>Proposta finale dell'Ufficio (art. 16 co. 1 Reg. Vig.)</t>
  </si>
  <si>
    <t>Invio della proposta al Consiglio (lettera a] o b] art. 16 co. 1 Reg. Vig.)</t>
  </si>
  <si>
    <t xml:space="preserve">Provvedimenti conseguenti al deliberato del Consiglio </t>
  </si>
  <si>
    <t>Invio della Deliberazione ai soggetti interessati</t>
  </si>
  <si>
    <t>Monitoraggio sull’attuazione della deliberazione (art. 16 co.2-4)</t>
  </si>
  <si>
    <t>Richiesta pubblicazione deliberazione</t>
  </si>
  <si>
    <t>Analisi della segnalazione</t>
  </si>
  <si>
    <t>Nota di richiesta documentazione</t>
  </si>
  <si>
    <t xml:space="preserve">Predisposizione ed Invio nota di accoglimento della richiesta dell’istante e fissazione di audizione davanti all’Ufficio </t>
  </si>
  <si>
    <t>Valutazione delle controdeduzioni e documentazione ex art. 16 co. 1 Reg. vig</t>
  </si>
  <si>
    <t>1_3_3</t>
  </si>
  <si>
    <t>Apertura Fascicolo e inserimento dati nel Report Excell interno all'ufficio</t>
  </si>
  <si>
    <t>Eventuale richiesta preliminare di documentazione</t>
  </si>
  <si>
    <t>2_4_3</t>
  </si>
  <si>
    <t>2_4_4</t>
  </si>
  <si>
    <t>2_4_5</t>
  </si>
  <si>
    <t>2_4_6</t>
  </si>
  <si>
    <t>2_4_7</t>
  </si>
  <si>
    <t>2_4_8</t>
  </si>
  <si>
    <t>2_4_9</t>
  </si>
  <si>
    <t>Audizione davanti all'ufficio</t>
  </si>
  <si>
    <t>2_6</t>
  </si>
  <si>
    <t>2_7</t>
  </si>
  <si>
    <t>2_8</t>
  </si>
  <si>
    <t>2_6_1</t>
  </si>
  <si>
    <t>2_6_2</t>
  </si>
  <si>
    <t>2_6_3</t>
  </si>
  <si>
    <t>2_7_1</t>
  </si>
  <si>
    <t>2_7_2</t>
  </si>
  <si>
    <t>2_8_1</t>
  </si>
  <si>
    <t>2_8_2</t>
  </si>
  <si>
    <t>2_9</t>
  </si>
  <si>
    <t>2_9_1</t>
  </si>
  <si>
    <t>2_9_2</t>
  </si>
  <si>
    <t>2_9_3</t>
  </si>
  <si>
    <t>Audizione davanti al Consiglio</t>
  </si>
  <si>
    <t>2_3_4</t>
  </si>
  <si>
    <t>2_3_3</t>
  </si>
  <si>
    <t>Implementazione del Report Excell interno all'ufficio</t>
  </si>
  <si>
    <t xml:space="preserve">Inoltro al consiglio elenco procedimenti avviati (art. 5 Reg) </t>
  </si>
  <si>
    <t>2_10</t>
  </si>
  <si>
    <t>Pubblicazione delle Delibere dell'Autorità</t>
  </si>
  <si>
    <t>2_10_1</t>
  </si>
  <si>
    <t>2_10_2</t>
  </si>
  <si>
    <t>Fase preistruttoria</t>
  </si>
  <si>
    <t>Invio bozze di definizione al Consiglio (art. 7 REG.)</t>
  </si>
  <si>
    <t>Predisposizione della nota di definizione</t>
  </si>
  <si>
    <t>3_3_3</t>
  </si>
  <si>
    <t>3_3_4</t>
  </si>
  <si>
    <t>Invio Nota di Definizione ai soggetti interessi con eventule richiesta di riscontro</t>
  </si>
  <si>
    <t>Implementazione del Report Excell interno all'ufficio e aggiornamento fascicolo informatico</t>
  </si>
  <si>
    <t>protocollazione e invio nota di definizione</t>
  </si>
  <si>
    <t>Attività di Vigilanza su istanza motivata (art. 10 Reg.)</t>
  </si>
  <si>
    <t>Verifica del rispetto della disciplina legislativa: archiviazione dell'esposto (art. 6 REG.)</t>
  </si>
  <si>
    <t>Analisi in Banche Dati (BDNCP, Sisk, Simog, Telemaco, Riscossione e Casellario Informatico, Amministrazione Trasparente)</t>
  </si>
  <si>
    <t>Valutazione della segnalazione e proposta di archiviazione secondo i casi elencati all'art. 6 del Reg.</t>
  </si>
  <si>
    <t>Predisposizione di nota di archiviazione se richiesta dall'esponente e contestuale invio</t>
  </si>
  <si>
    <t>Invio elenco delle segnalazioni archiviate al Consiglio (art. 6 REG.)</t>
  </si>
  <si>
    <t>Implementazione del Report Excell interno all'ufficio e aggiornamento fascicolo informatico.</t>
  </si>
  <si>
    <t>4_3_3</t>
  </si>
  <si>
    <t>Monitoraggio della esecuzione delle decisioni consiliari</t>
  </si>
  <si>
    <t>Inoltro del report di monitoraggio</t>
  </si>
  <si>
    <t>Compilazione del report con indicazione delle fasi esecutive di inoltro dei provvedimenti</t>
  </si>
  <si>
    <t>Accesso agli atti</t>
  </si>
  <si>
    <t>Predisposizione di nota di differimento in caso di istruttoria in corso</t>
  </si>
  <si>
    <t xml:space="preserve">Valutazione di accoglimento o differimento di accesso </t>
  </si>
  <si>
    <t>Predisposizione di nota di comunicazione ai controinteressati della richiesta di accesso</t>
  </si>
  <si>
    <t>Valutazione delle risposte dei controinteressati (motivata opposizione o consenso all'accesso)</t>
  </si>
  <si>
    <t>Fase istruttoria della richiesta di  accesso agli atti amministrativi detenuti dall'Autorità</t>
  </si>
  <si>
    <t>Predisposizione di nota per l'accoglimento di accesso con indicazione delle modalità della  presa visione degli atti.</t>
  </si>
  <si>
    <t>6_1_3</t>
  </si>
  <si>
    <t>6_2_3</t>
  </si>
  <si>
    <t>6_2_4</t>
  </si>
  <si>
    <t>6_2_5</t>
  </si>
  <si>
    <t>6_2_6</t>
  </si>
  <si>
    <t xml:space="preserve">Verifica dell'evvenuto pagamento ed estrazione copia  degli atti. </t>
  </si>
  <si>
    <t xml:space="preserve">Trasmissione e/o verbalizzazione dell'estrazione atti. </t>
  </si>
  <si>
    <t xml:space="preserve">Assegnazione ai diversi funzionari dei fascicoli informatici e dei relativi protocolli su E-prot. </t>
  </si>
  <si>
    <t>Archiviazione/ tasferimento delle proposte coma al punto 1_1_2 oltre all'implementazione del Report interno</t>
  </si>
  <si>
    <t>Invio Appunto dell’Ufficio e bozza di comunicazione risultanze istruttorie  in Consiglio</t>
  </si>
  <si>
    <t xml:space="preserve">Invio della delibera all'ufficio redazione interno (SGTECN) </t>
  </si>
  <si>
    <t>Analisi in Banche Dati (BDNCP, Sisk, Simog, Telemaco, Riscossione, Casellario Informatico, Amministrazione Trasparente)</t>
  </si>
  <si>
    <t>Valutazione della sussistenza dei presupposti per la definizione nei casi in cui  non sussistono dubbi interpretativi e/o  può applicarsi una precedente delibera dell'Autorità e/o dottrina giurisprudenziale.</t>
  </si>
  <si>
    <t xml:space="preserve">Inoltro al consiglio elenco procedimenti  archiviati ai sensi dell'art.  6 del Reg.  </t>
  </si>
  <si>
    <t xml:space="preserve">Inoltro al consiglio elenco procedimenti che si intende definire ai sensi dell'art. 7 del Reg. o  che sono state già nviate per motivate ed evidenti ragioni d'urgenza (cfr. comunicato del Presidente del 28.4.2015)  </t>
  </si>
  <si>
    <t xml:space="preserve">Chiusura dell'istruttoria ed invio Comunicazione Risultanze Istruttorie in Consiglio </t>
  </si>
  <si>
    <t>Editing dei dati sensibili sulla delibera ai sensi del d.lgs. 196-2003</t>
  </si>
  <si>
    <t>Verifica dello stato procedurale dell'istruttoria e valutazione della legittimità  dell'istanza e presenza di controinteressati</t>
  </si>
  <si>
    <t>Acquisizione di parere su diniego:
-Richiesta di parere
-acquisizione del parere</t>
  </si>
  <si>
    <t>6_2_7</t>
  </si>
  <si>
    <t>Predisposizione di nota con indicazioni delle modalità di pagamento per i costi di riproduzione/ricerca e di estrazione delle copie degli atti</t>
  </si>
  <si>
    <t>Invio nota di comunicazione  di eventuale sospensione o proroga al soggetto interessato</t>
  </si>
  <si>
    <t xml:space="preserve">b) Accertamenti ispettivi:
- comunicazione al soggetto  (UIS; GdF) dal quale l’accertamento va effettuato;
- comunicazione al soggetto presso cui effettuare l’ispezione;
- analisi della documentazione raccolta e  della relazione ispettiva 
</t>
  </si>
  <si>
    <t>3_3_5</t>
  </si>
  <si>
    <t>Verifica e approvazione della nota di definizione</t>
  </si>
  <si>
    <t>4_3_4</t>
  </si>
  <si>
    <t>Verifica e approvazione delle note di accoglimento e/o differimento accesso</t>
  </si>
  <si>
    <t>6_1_4</t>
  </si>
  <si>
    <t>n.a.</t>
  </si>
  <si>
    <t xml:space="preserve">Analisi dell’eventuale documentazione ricevuta </t>
  </si>
  <si>
    <t>Ricerca dei precedenti atti deliberativi della Autorità e/o della dottrina giurispudenziale.</t>
  </si>
  <si>
    <t>N.R.</t>
  </si>
  <si>
    <t>A Rischio  - Acquisizione parziale degli elementi conoscitivi  afferenti agli accertamenti necessari all'avvio della vigilanza</t>
  </si>
  <si>
    <t xml:space="preserve">A Rischio - Alterazione del contenuto in senso favorevole al soggetto vigilato </t>
  </si>
  <si>
    <t xml:space="preserve">A Rischio - Alterazione in senso favorevole al soggetto vigilato delle valutazioni istruttorie - Assegnazione di un termine non congruo con la natura e l'estensione dell'oggetto dell'accertamento </t>
  </si>
  <si>
    <t xml:space="preserve">A Rischio - Possibile acquisizione di dati carenti </t>
  </si>
  <si>
    <t>A Rischio - Comportamenti volutamente  omissivi o pilotati nella richiesta di informazioni al fine di tralasciare elementi rilevanti a fini di vigilanza che possono compromettere attività istruttoria</t>
  </si>
  <si>
    <t xml:space="preserve">A Rischio - Volontario o colpevole ritardo nell'invio della nota di avvio al fine di compromettere attività istruttoria </t>
  </si>
  <si>
    <t>A Rischio - Irrituale ricorso alla sospensione al fine di ostacolare o rallentare l'attività di vigilanza</t>
  </si>
  <si>
    <t>A Rischio - Alterazione della motivazione al fine di celare l'irrituale ricorso alla sospensione al fine di ostacolare o rallentare l'attività di vigilanza</t>
  </si>
  <si>
    <t>A Rischio - Comportamenti volutamente  omissivi o pilotati nella richiesta di informazioni al fine di tralasciare elementi rilevanti a fini di vigilanza- Assegnazione di un termine non congruo con la natura e l'estensione dell'oggetto dell'accertamento</t>
  </si>
  <si>
    <t>A Rischio - Mancato rispetto dei termini al fine di rallentare l'attività di vigilanza</t>
  </si>
  <si>
    <t xml:space="preserve">A Rischio - Alterazione in senso favorevole al soggetto vigilato  </t>
  </si>
  <si>
    <t>Attività che non si svolge a cura dell'Ufficio</t>
  </si>
  <si>
    <t>A Rischio - Volontaria omessa o lacunosa verifica circa l'attuazione</t>
  </si>
  <si>
    <t xml:space="preserve">A Rischio - Alterazione in senso favorevole al soggetto vigilato delle valutazioni istruttorie  con conseguente pretermissione di elementi che possono compromettere l'attività di vigilanza </t>
  </si>
  <si>
    <t>A Rischio - Alterazione in senso favorevole al soggetto vigilato delle valutazioni istruttorie  con conseguente pretermissione di elementi che possono compromettere l'attività di  vigilanza - mancato rispetto dei termini al fine di rallentare l'attività di vigilanza</t>
  </si>
  <si>
    <t>A Rischio - Alterazione in senso favorevole al soggetto vigilato delle valutazioni istruttorie  con conseguente pretermissione di elementi che possono compromettere l'attività di vigilanza- mancato rispetto dei termini al fine di rallentare l'attività di vigilanza o compromettere la legittimità del procedimento</t>
  </si>
  <si>
    <t>A Rischio - Alterazione in senso favorevole al soggetto vigilato delle valutazioni istruttorie  con conseguente pretermissione di elementi che possono compromettere l'attività di vigilanza</t>
  </si>
  <si>
    <t>A Rischio - Alterazione in senso favorevole al soggetto vigilato delle valutazioni istruttorie  con conseguente pretermissione di elementi che possono compromettere l'attivita di vigilanza - mancato rispetto dei terminial fine di rallentare l'attività di vigilanza</t>
  </si>
  <si>
    <t>A Rischio - Alterazione in senso favorevole al soggetto vigilato delle valutazioni istruttorie  con conseguente pretermissione di elementi che possono compromettere l'attività di vigilanza - mancato rispetto dei terminial fine di rallentare l'attività di vigilanza</t>
  </si>
  <si>
    <t>A Rischio - Alterazione in senso favorevole al soggetto vigilato delle valutazioni istruttorie  con conseguente pretermissione di elementi che possono compromettere l'attività di  vigilanza - mancato rispetto dei terminial fine di rallentare l'attività di vigilanza</t>
  </si>
  <si>
    <t>A Rischio - Comportamenti volutamente  omissivi o pilotati  al fine di tralasciare elementi rilevanti a fini di vigilanza che possono compromettere attività istruttoria</t>
  </si>
  <si>
    <t>A Rischio  - Possibile acquisizione carente dei precedenti</t>
  </si>
  <si>
    <t>A Rischio - Alterazione in senso favorevole al soggetto vigilato delle valutazioni istruttorie  con conseguente pretermissione di elementi che possono vanificare  l'attività di  vigilanza - mancato rispetto dei terminial fine di rallentare l'attività di vigilanza</t>
  </si>
  <si>
    <t>A Rischio - Erronea o parziale  individuazione controinteressati e/o errata valutazione dei motivi</t>
  </si>
  <si>
    <t xml:space="preserve">A Rischio - Erronea o parziale  valutazione </t>
  </si>
  <si>
    <t>A Rischio - Comportamenti volutamente  omissivi o pilotati nella richiesta di parere al fine di tralasciare elementi rilevanti ai fini dell'accesso agli atti</t>
  </si>
  <si>
    <t>AZIONI RICONDUCIBILI AD ATTIVITA' DI ALTRI UFFICI</t>
  </si>
  <si>
    <t>MISURE</t>
  </si>
  <si>
    <t>CATEGORIA DI EVENTO RISCHIOSO</t>
  </si>
  <si>
    <t>VALUTAZIONE DEL RISCHIO</t>
  </si>
  <si>
    <r>
      <t xml:space="preserve">MISURE GENERALI
</t>
    </r>
    <r>
      <rPr>
        <sz val="9"/>
        <color theme="1"/>
        <rFont val="Calibri"/>
        <family val="2"/>
        <scheme val="minor"/>
      </rPr>
      <t>Contrassegnare con * le misure già esistenti</t>
    </r>
  </si>
  <si>
    <r>
      <t xml:space="preserve">MISURE SPECIFICHE
</t>
    </r>
    <r>
      <rPr>
        <sz val="9"/>
        <color theme="1"/>
        <rFont val="Calibri"/>
        <family val="2"/>
        <scheme val="minor"/>
      </rPr>
      <t>Contrassegnare con * le misure già esistenti</t>
    </r>
  </si>
  <si>
    <t>IMPATTO</t>
  </si>
  <si>
    <r>
      <t xml:space="preserve">MOTIVAZIONE
</t>
    </r>
    <r>
      <rPr>
        <i/>
        <sz val="9"/>
        <color theme="1"/>
        <rFont val="Calibri"/>
        <family val="2"/>
        <scheme val="minor"/>
      </rPr>
      <t>Da riportare solo in caso di impatto con valore diverso da "ALTISSIMO"</t>
    </r>
  </si>
  <si>
    <t>PROBABILITA'</t>
  </si>
  <si>
    <t>RISULTATO
(IMPATTO x PROBABILITA')</t>
  </si>
  <si>
    <t>Molto bassa</t>
  </si>
  <si>
    <t>Altissimo</t>
  </si>
  <si>
    <t>Bassa</t>
  </si>
  <si>
    <t>Alto</t>
  </si>
  <si>
    <t>Media</t>
  </si>
  <si>
    <t>Alta</t>
  </si>
  <si>
    <t>Altissima</t>
  </si>
  <si>
    <t>nascondere</t>
  </si>
  <si>
    <t xml:space="preserve">Alto </t>
  </si>
  <si>
    <t>Medio</t>
  </si>
  <si>
    <t>/</t>
  </si>
  <si>
    <t>Trasparenza  -Codice di comportamento - Formazione - Rotazione del personale - Tutela del dipendente che fa segnalazione di illecito - Astensione in caso di conflitto d'interesse - Monitoraggio sul rispetto dei termini procedimentali</t>
  </si>
  <si>
    <t>Pilotamento delle procedure</t>
  </si>
  <si>
    <t>Manipolazione o utilizzo improprio delle informazioni o della documentazione</t>
  </si>
  <si>
    <t>Rispetto dei termini indicati nel regolamento</t>
  </si>
  <si>
    <t>Trasparenza  -Codice di comportamento - Formazione - Rotazione del personale - Tutela del dipendente che fa segnalazione di illecito - Astensione in caso di conflitto d'interesse - Monitoraggio sul rispetto dei termini procedimentali*</t>
  </si>
  <si>
    <t>Rispetto dei termini indicati nel regolamento*</t>
  </si>
  <si>
    <t>Codici di comportamento; Formazione*</t>
  </si>
  <si>
    <t>FASI E TEMPI DI ATTUAZIONE</t>
  </si>
  <si>
    <t>INDICATORI DI ATTUAZIONE</t>
  </si>
  <si>
    <t>SOGGETTO RESPONSABILE</t>
  </si>
  <si>
    <t xml:space="preserve">da attuare </t>
  </si>
  <si>
    <t>Regolazione dell’esercizio della discrezionalità nei procedimenti amministrativi e nei processi di attività, mediante circolari o direttive interne, relative ai singoli uffici, in modo che lo scostamento dalle indicazioni generali debba essere motivato</t>
  </si>
  <si>
    <t>Regolazione dell’esercizio della discrezionalità nei procedimenti amministrativi e nei processi di attività, mediante circolari o direttive interne, relative ai singoli uffici, in modo che lo scostamento dalle indicazioni generali debba essere motivato;</t>
  </si>
  <si>
    <t xml:space="preserve">Formazione  - Trasparenza  - Codice di comportamento -  Rotazione del personale -  Astensione in caso di conflitto d'interesse - </t>
  </si>
  <si>
    <t xml:space="preserve">Formazione - Trasparenza  - Codice di comportamento -  Rotazione del personale -  Astensione in caso di conflitto d'interesse - </t>
  </si>
  <si>
    <t xml:space="preserve">Trasparenza  - Codice di comportamento -    Astensione in caso di conflitto d'interesse - </t>
  </si>
  <si>
    <t>verifica a campione del rispetto dei termini (100%)</t>
  </si>
  <si>
    <t xml:space="preserve">in attuazione </t>
  </si>
  <si>
    <t>Ricognizione e analisi delle assegnazioni giornaliere dell'ufficio da parte del Protocollo</t>
  </si>
  <si>
    <t>A rischio omissioni nell'assegnazione o deliberati riatrdi</t>
  </si>
  <si>
    <t>Meccanismo di controllo su più livelli (duplice valutazione del dirigente e del funzionario)</t>
  </si>
  <si>
    <t xml:space="preserve">verifica semestrale </t>
  </si>
  <si>
    <t>Osservanza delle direttive dell'amministrazione</t>
  </si>
  <si>
    <t>confronto degli esiti della trattazione sulla medesima tematica da parte dei diversi funzionari assegnatari dei diversi fascioli</t>
  </si>
  <si>
    <t>Trasparenza  - Codice di comportamento -    Astensione in caso di conflitto d'interesse - Rotazione del personale</t>
  </si>
  <si>
    <t xml:space="preserve">Verbali di audizione con i terzi sempre sottoscritti dagli stessi e allegati al fascicolo </t>
  </si>
  <si>
    <t>Maurizio Ciccone</t>
  </si>
  <si>
    <t>L'Ufficio "vigilanza servizi e forniture" assicura la vigilanza sui contratti di forniture e servizi, nei settori ordinari e speciali. L'attività di vigilanza, anche a carattere settoriale, e svolta sia d'ufficio sia su segnalazione, eventualmente attraverso accertamenti svolti anche dagli ispettori, nonché sulla base di programmi annuali definiti dal Consiglio. Propone al Consiglio l'eventuale adozione di atti di raccomandazione vincolante ex art. 217 , comma 2.</t>
  </si>
  <si>
    <t>PROGRAMMAZIONE</t>
  </si>
  <si>
    <t>STATO DI ATTUAZIONE al 1 gennaio 2017</t>
  </si>
  <si>
    <t>Meccanismo di controllo su più livelli (duplice valutazione del dirigente e del funzionario, nonché da parte del Consiglio ai sensi dell'art. 7, comma 2 del Regolamento di vigilanza)</t>
  </si>
  <si>
    <t>31.01.2018</t>
  </si>
  <si>
    <t>Predisposizione di nota di diniego.</t>
  </si>
  <si>
    <t>Ufficio vigilanza centrali di committenza e concessioni di servizi</t>
  </si>
  <si>
    <t>Ricerca di  fascicoli già in trattazione che attengono alla stessa fattispecie, valutazione possibile archiviazione, catalogazione ex  art.11 co.2 Regolamento di Vigilanza, valutazione conteuti esposti anonimi</t>
  </si>
  <si>
    <t>Assegnazione del'istruttoria al funzionario responsabile</t>
  </si>
  <si>
    <t>Verifica del rispetto della disciplina legislativa: intervento senza previo avvio procedimento di vigilanza (art. 21 REG.)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</si>
</sst>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0"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b/>
      <sz val="11"/>
      <color theme="1"/>
      <name val="Calibri"/>
      <family val="2"/>
      <scheme val="minor"/>
    </font>
    <font>
      <sz val="11"/>
      <color theme="1"/>
      <name val="Calibri"/>
      <family val="2"/>
      <scheme val="minor"/>
    </font>
    <font>
      <sz val="9"/>
      <color theme="1"/>
      <name val="Calibri"/>
      <family val="2"/>
      <scheme val="minor"/>
    </font>
    <font>
      <i/>
      <sz val="9"/>
      <color theme="1"/>
      <name val="Calibri"/>
      <family val="2"/>
      <scheme val="minor"/>
    </font>
    <font>
      <sz val="11"/>
      <color rgb="FF000000"/>
      <name val="Calibri"/>
      <family val="2"/>
      <scheme val="minor"/>
    </font>
    <font>
      <sz val="11"/>
      <name val="Calibri"/>
      <family val="2"/>
      <scheme val="minor"/>
    </font>
  </fonts>
  <fills count="21">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C0000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rgb="FFFFFF00"/>
        <bgColor indexed="64"/>
      </patternFill>
    </fill>
    <fill>
      <patternFill patternType="solid">
        <fgColor theme="4"/>
        <bgColor indexed="64"/>
      </patternFill>
    </fill>
    <fill>
      <patternFill patternType="solid">
        <fgColor theme="5" tint="0.39997558519241921"/>
        <bgColor indexed="64"/>
      </patternFill>
    </fill>
  </fills>
  <borders count="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43" fontId="5" fillId="0" borderId="0" applyFont="0" applyFill="0" applyBorder="0" applyAlignment="0" applyProtection="0"/>
  </cellStyleXfs>
  <cellXfs count="112">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0" borderId="2" xfId="0" applyBorder="1" applyAlignment="1">
      <alignment horizontal="center" vertical="center"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3" fillId="0" borderId="0" xfId="0" applyFont="1"/>
    <xf numFmtId="0" fontId="0" fillId="7" borderId="2" xfId="0" applyFill="1" applyBorder="1" applyAlignment="1">
      <alignment horizontal="left" vertical="center" wrapText="1"/>
    </xf>
    <xf numFmtId="0" fontId="0" fillId="8" borderId="2" xfId="0" applyFill="1" applyBorder="1" applyAlignment="1">
      <alignment horizontal="left" vertical="center" wrapText="1"/>
    </xf>
    <xf numFmtId="0" fontId="0" fillId="9" borderId="2" xfId="0" applyFill="1" applyBorder="1" applyAlignment="1">
      <alignment horizontal="center" vertical="center"/>
    </xf>
    <xf numFmtId="0" fontId="0" fillId="9" borderId="2" xfId="0" applyFill="1" applyBorder="1" applyAlignment="1">
      <alignment vertical="center" wrapText="1"/>
    </xf>
    <xf numFmtId="0" fontId="0" fillId="7" borderId="2" xfId="0" applyFill="1" applyBorder="1" applyAlignment="1">
      <alignment horizontal="center" vertical="center"/>
    </xf>
    <xf numFmtId="0" fontId="0" fillId="7" borderId="2" xfId="0" applyFill="1" applyBorder="1" applyAlignment="1">
      <alignment vertical="center" wrapText="1"/>
    </xf>
    <xf numFmtId="0" fontId="0" fillId="10" borderId="2" xfId="0" applyFill="1" applyBorder="1" applyAlignment="1">
      <alignment horizontal="center" vertical="center"/>
    </xf>
    <xf numFmtId="0" fontId="0" fillId="10" borderId="2" xfId="0" applyFill="1" applyBorder="1" applyAlignment="1">
      <alignment vertical="center" wrapText="1"/>
    </xf>
    <xf numFmtId="0" fontId="0" fillId="10" borderId="2" xfId="0" applyFill="1" applyBorder="1" applyAlignment="1">
      <alignment horizontal="left" vertical="center" wrapText="1"/>
    </xf>
    <xf numFmtId="0" fontId="0" fillId="11" borderId="2" xfId="0" applyFill="1" applyBorder="1" applyAlignment="1">
      <alignment horizontal="center" vertical="center"/>
    </xf>
    <xf numFmtId="0" fontId="0" fillId="8" borderId="2" xfId="0" applyFill="1" applyBorder="1" applyAlignment="1">
      <alignment horizontal="center" vertical="center"/>
    </xf>
    <xf numFmtId="0" fontId="0" fillId="12" borderId="2" xfId="0" applyFill="1" applyBorder="1" applyAlignment="1">
      <alignment horizontal="left" vertical="center" wrapText="1"/>
    </xf>
    <xf numFmtId="0" fontId="0" fillId="13" borderId="2" xfId="0" applyFill="1" applyBorder="1" applyAlignment="1">
      <alignment horizontal="center" vertical="center"/>
    </xf>
    <xf numFmtId="0" fontId="0" fillId="12" borderId="2" xfId="0" applyFill="1" applyBorder="1" applyAlignment="1">
      <alignment horizontal="center" vertical="center"/>
    </xf>
    <xf numFmtId="0" fontId="0" fillId="17" borderId="2" xfId="0" applyFill="1" applyBorder="1" applyAlignment="1">
      <alignment vertical="center" wrapText="1"/>
    </xf>
    <xf numFmtId="0" fontId="0" fillId="17" borderId="2" xfId="0" applyFill="1" applyBorder="1" applyAlignment="1">
      <alignment horizontal="left" vertical="center" wrapText="1"/>
    </xf>
    <xf numFmtId="0" fontId="0" fillId="17" borderId="2" xfId="0" applyFill="1" applyBorder="1" applyAlignment="1">
      <alignment horizontal="center" vertical="center"/>
    </xf>
    <xf numFmtId="0" fontId="0" fillId="11" borderId="2" xfId="0" applyFill="1" applyBorder="1" applyAlignment="1">
      <alignment horizontal="left" vertical="center" wrapText="1"/>
    </xf>
    <xf numFmtId="0" fontId="0" fillId="6" borderId="2" xfId="0" applyFill="1" applyBorder="1"/>
    <xf numFmtId="0" fontId="0" fillId="9" borderId="2" xfId="0" applyFill="1" applyBorder="1" applyAlignment="1">
      <alignment horizontal="left" vertical="center" wrapText="1"/>
    </xf>
    <xf numFmtId="12" fontId="0" fillId="8" borderId="2" xfId="0" applyNumberFormat="1" applyFill="1" applyBorder="1" applyAlignment="1">
      <alignment horizontal="center" vertical="center" wrapText="1"/>
    </xf>
    <xf numFmtId="0" fontId="0" fillId="8" borderId="2" xfId="0" applyFill="1" applyBorder="1" applyAlignment="1">
      <alignment vertical="center" wrapText="1"/>
    </xf>
    <xf numFmtId="12" fontId="0" fillId="7" borderId="2" xfId="0" applyNumberFormat="1" applyFill="1" applyBorder="1" applyAlignment="1">
      <alignment horizontal="center" vertical="center" wrapText="1"/>
    </xf>
    <xf numFmtId="13" fontId="0" fillId="17" borderId="2" xfId="0" applyNumberFormat="1" applyFill="1" applyBorder="1" applyAlignment="1">
      <alignment horizontal="center" vertical="center" wrapText="1"/>
    </xf>
    <xf numFmtId="12" fontId="0" fillId="10" borderId="2" xfId="0" applyNumberFormat="1" applyFill="1" applyBorder="1" applyAlignment="1">
      <alignment horizontal="center" vertical="center" wrapText="1"/>
    </xf>
    <xf numFmtId="0" fontId="0" fillId="14" borderId="2" xfId="0" applyFill="1" applyBorder="1" applyAlignment="1">
      <alignment horizontal="left" vertical="center" wrapText="1"/>
    </xf>
    <xf numFmtId="0" fontId="0" fillId="14" borderId="2" xfId="0" applyFill="1" applyBorder="1" applyAlignment="1">
      <alignment horizontal="center" vertical="center" wrapText="1"/>
    </xf>
    <xf numFmtId="0" fontId="0" fillId="16" borderId="2" xfId="0" applyFill="1" applyBorder="1" applyAlignment="1">
      <alignment horizontal="center" vertical="center" wrapText="1"/>
    </xf>
    <xf numFmtId="0" fontId="0" fillId="16" borderId="2" xfId="0" applyFill="1" applyBorder="1" applyAlignment="1">
      <alignment horizontal="left" vertical="center" wrapText="1"/>
    </xf>
    <xf numFmtId="0" fontId="0" fillId="15" borderId="2" xfId="0" applyFill="1" applyBorder="1" applyAlignment="1">
      <alignment horizontal="left" vertical="center" wrapText="1"/>
    </xf>
    <xf numFmtId="0" fontId="0" fillId="0" borderId="2" xfId="0" applyFill="1" applyBorder="1"/>
    <xf numFmtId="0" fontId="0" fillId="13" borderId="2" xfId="0" applyFill="1" applyBorder="1" applyAlignment="1">
      <alignment horizontal="left" vertical="center" wrapText="1"/>
    </xf>
    <xf numFmtId="0" fontId="0" fillId="7" borderId="2" xfId="0" applyFill="1" applyBorder="1" applyAlignment="1">
      <alignment horizontal="left" vertical="center"/>
    </xf>
    <xf numFmtId="0" fontId="0" fillId="0" borderId="2" xfId="0" applyBorder="1" applyAlignment="1">
      <alignment horizontal="left"/>
    </xf>
    <xf numFmtId="0" fontId="0" fillId="18" borderId="2" xfId="0" applyFill="1" applyBorder="1"/>
    <xf numFmtId="0" fontId="4" fillId="18" borderId="2" xfId="0" applyFont="1" applyFill="1" applyBorder="1" applyAlignment="1">
      <alignment vertical="center"/>
    </xf>
    <xf numFmtId="12" fontId="0" fillId="17" borderId="2" xfId="1" applyNumberFormat="1" applyFont="1" applyFill="1" applyBorder="1" applyAlignment="1">
      <alignment horizontal="center" vertical="center" wrapText="1"/>
    </xf>
    <xf numFmtId="12" fontId="0" fillId="8" borderId="2" xfId="1" applyNumberFormat="1" applyFont="1" applyFill="1" applyBorder="1" applyAlignment="1">
      <alignment horizontal="center" vertical="center" wrapText="1"/>
    </xf>
    <xf numFmtId="12" fontId="0" fillId="10" borderId="2" xfId="1" applyNumberFormat="1" applyFont="1" applyFill="1" applyBorder="1" applyAlignment="1">
      <alignment horizontal="center" vertical="center" wrapText="1"/>
    </xf>
    <xf numFmtId="12" fontId="0" fillId="15" borderId="2" xfId="1" applyNumberFormat="1" applyFont="1" applyFill="1" applyBorder="1" applyAlignment="1">
      <alignment horizontal="center" vertical="center" wrapText="1"/>
    </xf>
    <xf numFmtId="0" fontId="0" fillId="0" borderId="2" xfId="0" applyBorder="1" applyAlignment="1" applyProtection="1">
      <alignment horizontal="center" vertical="center"/>
      <protection locked="0"/>
    </xf>
    <xf numFmtId="0" fontId="0" fillId="0" borderId="2" xfId="0" applyBorder="1" applyAlignment="1">
      <alignment horizontal="left" vertical="center"/>
    </xf>
    <xf numFmtId="0" fontId="0" fillId="0" borderId="2" xfId="0" applyBorder="1" applyAlignment="1">
      <alignment horizontal="center" vertical="center" textRotation="90"/>
    </xf>
    <xf numFmtId="0" fontId="0" fillId="0" borderId="2" xfId="0" applyBorder="1" applyAlignment="1">
      <alignment horizontal="left" vertical="center" wrapText="1"/>
    </xf>
    <xf numFmtId="0" fontId="8" fillId="0" borderId="2" xfId="0" applyFont="1" applyBorder="1" applyAlignment="1">
      <alignment vertical="center" wrapText="1"/>
    </xf>
    <xf numFmtId="0" fontId="9" fillId="0" borderId="2" xfId="0" applyFont="1" applyBorder="1" applyAlignment="1">
      <alignment horizontal="left" vertical="center" wrapText="1"/>
    </xf>
    <xf numFmtId="0" fontId="0" fillId="0" borderId="2" xfId="0" applyFill="1" applyBorder="1" applyAlignment="1">
      <alignment horizontal="center" vertical="center" wrapText="1"/>
    </xf>
    <xf numFmtId="0" fontId="2" fillId="3" borderId="2" xfId="0" applyFont="1" applyFill="1" applyBorder="1" applyAlignment="1">
      <alignment horizontal="center" vertical="center"/>
    </xf>
    <xf numFmtId="0" fontId="0" fillId="9" borderId="2" xfId="0" applyFill="1" applyBorder="1" applyAlignment="1">
      <alignment horizontal="center" vertical="center" wrapText="1"/>
    </xf>
    <xf numFmtId="0" fontId="0" fillId="8" borderId="2" xfId="0" applyFill="1" applyBorder="1" applyAlignment="1">
      <alignment horizontal="center" vertical="center" wrapText="1"/>
    </xf>
    <xf numFmtId="0" fontId="0" fillId="7" borderId="2" xfId="0" applyFill="1" applyBorder="1" applyAlignment="1">
      <alignment horizontal="center" vertical="center" wrapText="1"/>
    </xf>
    <xf numFmtId="0" fontId="0" fillId="12" borderId="2" xfId="0" applyFill="1" applyBorder="1" applyAlignment="1">
      <alignment horizontal="center" vertical="center" wrapText="1"/>
    </xf>
    <xf numFmtId="0" fontId="0" fillId="17" borderId="2" xfId="0" applyFill="1" applyBorder="1" applyAlignment="1">
      <alignment horizontal="center" vertical="center" wrapText="1"/>
    </xf>
    <xf numFmtId="0" fontId="0" fillId="10" borderId="2" xfId="0" applyFill="1" applyBorder="1" applyAlignment="1">
      <alignment horizontal="center" vertical="center" wrapText="1"/>
    </xf>
    <xf numFmtId="0" fontId="0" fillId="11" borderId="2" xfId="0" applyFill="1" applyBorder="1" applyAlignment="1">
      <alignment horizontal="center" vertical="center" wrapText="1"/>
    </xf>
    <xf numFmtId="0" fontId="0" fillId="15" borderId="2" xfId="0" applyFill="1" applyBorder="1" applyAlignment="1">
      <alignment horizontal="center" vertical="center" wrapText="1"/>
    </xf>
    <xf numFmtId="0" fontId="0" fillId="13" borderId="2" xfId="0"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justify" vertical="center"/>
    </xf>
    <xf numFmtId="0" fontId="0" fillId="0" borderId="2" xfId="0" applyFont="1" applyBorder="1" applyAlignment="1">
      <alignment vertical="center" wrapText="1"/>
    </xf>
    <xf numFmtId="0" fontId="9"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4" borderId="2" xfId="0" applyFill="1" applyBorder="1" applyAlignment="1" applyProtection="1">
      <alignment horizontal="left" vertical="center" wrapText="1"/>
      <protection locked="0"/>
    </xf>
    <xf numFmtId="0" fontId="0" fillId="15" borderId="2" xfId="0" applyFill="1" applyBorder="1" applyAlignment="1">
      <alignment horizontal="center" vertical="center" wrapText="1"/>
    </xf>
    <xf numFmtId="0" fontId="0" fillId="13" borderId="2" xfId="0" applyFill="1" applyBorder="1" applyAlignment="1">
      <alignment horizontal="center" vertical="center" wrapText="1"/>
    </xf>
    <xf numFmtId="0" fontId="0" fillId="17" borderId="2" xfId="0" applyFill="1" applyBorder="1" applyAlignment="1">
      <alignment horizontal="center" vertical="center" wrapText="1"/>
    </xf>
    <xf numFmtId="0" fontId="0" fillId="10" borderId="2" xfId="0" applyFill="1" applyBorder="1" applyAlignment="1">
      <alignment horizontal="center" vertical="center" wrapText="1"/>
    </xf>
    <xf numFmtId="0" fontId="0" fillId="12" borderId="2" xfId="0" applyFill="1" applyBorder="1" applyAlignment="1">
      <alignment horizontal="center" vertical="center" wrapText="1"/>
    </xf>
    <xf numFmtId="0" fontId="0" fillId="11" borderId="2" xfId="0" applyFill="1" applyBorder="1" applyAlignment="1">
      <alignment horizontal="center" vertical="center" wrapText="1"/>
    </xf>
    <xf numFmtId="0" fontId="0" fillId="7" borderId="2" xfId="0" applyFill="1" applyBorder="1" applyAlignment="1">
      <alignment horizontal="center" vertical="center" wrapText="1"/>
    </xf>
    <xf numFmtId="0" fontId="0" fillId="8" borderId="2" xfId="0" applyFill="1" applyBorder="1" applyAlignment="1">
      <alignment horizontal="center" vertical="center" wrapText="1"/>
    </xf>
    <xf numFmtId="0" fontId="0" fillId="9" borderId="2" xfId="0" applyFill="1" applyBorder="1" applyAlignment="1">
      <alignment horizontal="center" vertical="center" wrapText="1"/>
    </xf>
    <xf numFmtId="0" fontId="2" fillId="3" borderId="2" xfId="0" applyFont="1" applyFill="1" applyBorder="1" applyAlignment="1">
      <alignment horizontal="center" vertical="center"/>
    </xf>
    <xf numFmtId="0" fontId="0" fillId="0" borderId="2" xfId="0" applyFill="1" applyBorder="1" applyAlignment="1">
      <alignment horizontal="center" vertical="center" wrapText="1"/>
    </xf>
    <xf numFmtId="0" fontId="0" fillId="0" borderId="2" xfId="0" applyBorder="1" applyAlignment="1">
      <alignment horizontal="center"/>
    </xf>
    <xf numFmtId="0" fontId="0" fillId="18" borderId="2" xfId="0" applyFill="1" applyBorder="1" applyAlignment="1">
      <alignment horizontal="center"/>
    </xf>
    <xf numFmtId="0" fontId="0" fillId="13" borderId="2" xfId="0" applyFill="1" applyBorder="1" applyAlignment="1">
      <alignment horizontal="center" vertical="center" wrapText="1"/>
    </xf>
    <xf numFmtId="0" fontId="0" fillId="15" borderId="2" xfId="0" applyFill="1" applyBorder="1" applyAlignment="1">
      <alignment horizontal="center" vertical="center" wrapText="1"/>
    </xf>
    <xf numFmtId="0" fontId="0" fillId="13" borderId="2" xfId="0" applyFill="1" applyBorder="1" applyAlignment="1">
      <alignment horizontal="center" vertical="center" wrapText="1"/>
    </xf>
    <xf numFmtId="0" fontId="0" fillId="17" borderId="2" xfId="0" applyFill="1" applyBorder="1" applyAlignment="1">
      <alignment horizontal="center" vertical="center" wrapText="1"/>
    </xf>
    <xf numFmtId="0" fontId="0" fillId="10" borderId="2" xfId="0" applyFill="1" applyBorder="1" applyAlignment="1">
      <alignment horizontal="center" vertical="center" wrapText="1"/>
    </xf>
    <xf numFmtId="0" fontId="0" fillId="12" borderId="2" xfId="0" applyFill="1" applyBorder="1" applyAlignment="1">
      <alignment horizontal="center" vertical="center" wrapText="1"/>
    </xf>
    <xf numFmtId="0" fontId="0" fillId="11" borderId="2" xfId="0" applyFill="1" applyBorder="1" applyAlignment="1">
      <alignment horizontal="center" vertical="center" wrapText="1"/>
    </xf>
    <xf numFmtId="0" fontId="0" fillId="7" borderId="2" xfId="0" applyFill="1" applyBorder="1" applyAlignment="1">
      <alignment horizontal="center" vertical="center" wrapText="1"/>
    </xf>
    <xf numFmtId="0" fontId="0" fillId="8" borderId="2" xfId="0" applyFill="1" applyBorder="1" applyAlignment="1">
      <alignment horizontal="center" vertical="center" wrapText="1"/>
    </xf>
    <xf numFmtId="0" fontId="2" fillId="3" borderId="2" xfId="0" applyFont="1" applyFill="1" applyBorder="1" applyAlignment="1">
      <alignment horizontal="center" vertical="center"/>
    </xf>
    <xf numFmtId="0" fontId="0" fillId="9" borderId="3" xfId="0" applyFill="1" applyBorder="1" applyAlignment="1">
      <alignment horizontal="center" vertical="center" wrapText="1"/>
    </xf>
    <xf numFmtId="0" fontId="0" fillId="9" borderId="4" xfId="0" applyFill="1" applyBorder="1" applyAlignment="1">
      <alignment horizontal="center" vertical="center" wrapText="1"/>
    </xf>
    <xf numFmtId="0" fontId="0" fillId="9" borderId="2" xfId="0" applyFill="1" applyBorder="1" applyAlignment="1">
      <alignment horizontal="center" vertical="center" wrapText="1"/>
    </xf>
    <xf numFmtId="0" fontId="0" fillId="9" borderId="3" xfId="0" applyFill="1" applyBorder="1" applyAlignment="1" applyProtection="1">
      <alignment horizontal="center" vertical="center" wrapText="1"/>
      <protection locked="0"/>
    </xf>
    <xf numFmtId="0" fontId="0" fillId="9" borderId="5" xfId="0" applyFill="1" applyBorder="1" applyAlignment="1" applyProtection="1">
      <alignment horizontal="center" vertical="center" wrapText="1"/>
      <protection locked="0"/>
    </xf>
    <xf numFmtId="0" fontId="0" fillId="9" borderId="4" xfId="0" applyFill="1" applyBorder="1" applyAlignment="1" applyProtection="1">
      <alignment horizontal="center" vertical="center" wrapText="1"/>
      <protection locked="0"/>
    </xf>
    <xf numFmtId="0" fontId="0" fillId="19" borderId="2" xfId="0" applyFill="1" applyBorder="1" applyAlignment="1">
      <alignment horizontal="center" vertical="center"/>
    </xf>
    <xf numFmtId="0" fontId="0" fillId="20" borderId="2" xfId="0" applyFill="1" applyBorder="1" applyAlignment="1">
      <alignment horizontal="center" vertical="center"/>
    </xf>
    <xf numFmtId="0" fontId="0" fillId="0" borderId="2" xfId="0" applyFill="1" applyBorder="1" applyAlignment="1">
      <alignment horizontal="center" vertical="center" wrapText="1"/>
    </xf>
    <xf numFmtId="0" fontId="0" fillId="0" borderId="2" xfId="0" applyBorder="1" applyAlignment="1">
      <alignment horizontal="center" vertical="center"/>
    </xf>
  </cellXfs>
  <cellStyles count="2">
    <cellStyle name="Migliaia" xfId="1" builtinId="3"/>
    <cellStyle name="Normale" xfId="0" builtinId="0"/>
  </cellStyles>
  <dxfs count="0"/>
  <tableStyles count="0" defaultTableStyle="TableStyleMedium2" defaultPivotStyle="PivotStyleLight16"/>
  <colors>
    <mruColors>
      <color rgb="FFFF99FF"/>
      <color rgb="FFFFFFCC"/>
      <color rgb="FFFFCCFF"/>
      <color rgb="FFFFFF66"/>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anticorruzione.it/Users/m.natalicchi/AppData/Local/Microsoft/Windows/Temporary%20Internet%20Files/Content.Outlook/RMUEXTK3/Copia%20di%20form%20rilevazione%20attivit&#224;_UPVS%20bozz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anticorruzione.it/Users/a.stefanini/AppData/Local/Microsoft/Windows/Temporary%20Internet%20Files/Content.Outlook/W9VNZHQS/MISURE%20DI%20PREVENZIONE_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anticorruzione.it/Users/m.natalicchi/AppData/Local/Microsoft/Windows/Temporary%20Internet%20Files/Content.Outlook/RMUEXTK3/OLD_form%20rilevazione%20attivit&#224;_v1%20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row r="4">
          <cell r="G4" t="str">
            <v>Funzionario</v>
          </cell>
        </row>
        <row r="5">
          <cell r="G5" t="str">
            <v xml:space="preserve">Dirigente </v>
          </cell>
        </row>
        <row r="6">
          <cell r="G6" t="str">
            <v xml:space="preserve">Dirigente </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row r="3">
          <cell r="R3" t="str">
            <v>PROBABILITA'</v>
          </cell>
        </row>
      </sheetData>
      <sheetData sheetId="3"/>
      <sheetData sheetId="4">
        <row r="98">
          <cell r="D98" t="str">
            <v/>
          </cell>
        </row>
        <row r="102">
          <cell r="D102" t="str">
            <v/>
          </cell>
          <cell r="E102" t="str">
            <v/>
          </cell>
          <cell r="F102" t="str">
            <v/>
          </cell>
        </row>
        <row r="103">
          <cell r="D103" t="str">
            <v/>
          </cell>
          <cell r="E103" t="str">
            <v/>
          </cell>
          <cell r="F103" t="str">
            <v/>
          </cell>
        </row>
        <row r="104">
          <cell r="D104" t="str">
            <v/>
          </cell>
          <cell r="E104" t="str">
            <v/>
          </cell>
          <cell r="F104" t="str">
            <v/>
          </cell>
        </row>
        <row r="105">
          <cell r="D105" t="str">
            <v/>
          </cell>
          <cell r="E105" t="str">
            <v/>
          </cell>
          <cell r="F105" t="str">
            <v/>
          </cell>
        </row>
        <row r="106">
          <cell r="D106" t="str">
            <v/>
          </cell>
          <cell r="E106" t="str">
            <v/>
          </cell>
          <cell r="F106" t="str">
            <v/>
          </cell>
        </row>
        <row r="107">
          <cell r="D107" t="str">
            <v/>
          </cell>
          <cell r="E107" t="str">
            <v/>
          </cell>
          <cell r="F107" t="str">
            <v/>
          </cell>
        </row>
        <row r="108">
          <cell r="D108" t="str">
            <v/>
          </cell>
          <cell r="E108" t="str">
            <v/>
          </cell>
          <cell r="F108" t="str">
            <v/>
          </cell>
        </row>
        <row r="109">
          <cell r="D109" t="str">
            <v/>
          </cell>
          <cell r="E109" t="str">
            <v/>
          </cell>
          <cell r="F109" t="str">
            <v/>
          </cell>
        </row>
        <row r="110">
          <cell r="D110" t="str">
            <v/>
          </cell>
          <cell r="E110" t="str">
            <v/>
          </cell>
          <cell r="F110" t="str">
            <v/>
          </cell>
        </row>
        <row r="111">
          <cell r="D111" t="str">
            <v/>
          </cell>
          <cell r="E111" t="str">
            <v/>
          </cell>
          <cell r="F111" t="str">
            <v/>
          </cell>
        </row>
        <row r="112">
          <cell r="D112" t="str">
            <v/>
          </cell>
          <cell r="E112" t="str">
            <v/>
          </cell>
          <cell r="F112" t="str">
            <v/>
          </cell>
        </row>
        <row r="113">
          <cell r="D113" t="str">
            <v/>
          </cell>
          <cell r="E113" t="str">
            <v/>
          </cell>
          <cell r="F113" t="str">
            <v/>
          </cell>
        </row>
        <row r="114">
          <cell r="D114" t="str">
            <v/>
          </cell>
          <cell r="E114" t="str">
            <v/>
          </cell>
          <cell r="F114" t="str">
            <v/>
          </cell>
        </row>
        <row r="115">
          <cell r="D115" t="str">
            <v/>
          </cell>
          <cell r="E115" t="str">
            <v/>
          </cell>
          <cell r="F115" t="str">
            <v/>
          </cell>
        </row>
        <row r="116">
          <cell r="D116" t="str">
            <v/>
          </cell>
          <cell r="E116" t="str">
            <v/>
          </cell>
          <cell r="F116" t="str">
            <v/>
          </cell>
        </row>
        <row r="117">
          <cell r="D117" t="str">
            <v/>
          </cell>
          <cell r="E117" t="str">
            <v/>
          </cell>
          <cell r="F117" t="str">
            <v/>
          </cell>
        </row>
        <row r="118">
          <cell r="D118" t="str">
            <v/>
          </cell>
          <cell r="E118" t="str">
            <v/>
          </cell>
          <cell r="F118" t="str">
            <v/>
          </cell>
        </row>
        <row r="119">
          <cell r="D119" t="str">
            <v/>
          </cell>
          <cell r="E119" t="str">
            <v/>
          </cell>
          <cell r="F119" t="str">
            <v/>
          </cell>
        </row>
        <row r="120">
          <cell r="D120" t="str">
            <v/>
          </cell>
          <cell r="E120" t="str">
            <v/>
          </cell>
          <cell r="F120" t="str">
            <v/>
          </cell>
        </row>
        <row r="121">
          <cell r="D121" t="str">
            <v/>
          </cell>
          <cell r="E121" t="str">
            <v/>
          </cell>
          <cell r="F121" t="str">
            <v/>
          </cell>
        </row>
        <row r="122">
          <cell r="D122" t="str">
            <v/>
          </cell>
          <cell r="E122" t="str">
            <v/>
          </cell>
          <cell r="F122" t="str">
            <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zoomScaleNormal="100" workbookViewId="0">
      <selection activeCell="C6" sqref="C6"/>
    </sheetView>
  </sheetViews>
  <sheetFormatPr defaultColWidth="9.1796875" defaultRowHeight="14.5" x14ac:dyDescent="0.35"/>
  <cols>
    <col min="1" max="1" width="5" style="2" customWidth="1"/>
    <col min="2" max="2" width="71.26953125" style="2" customWidth="1"/>
    <col min="3" max="3" width="79.7265625" style="2" bestFit="1" customWidth="1"/>
    <col min="4" max="8" width="9.1796875" style="10"/>
    <col min="9" max="9" width="29.453125" style="10" customWidth="1"/>
    <col min="10" max="16384" width="9.1796875" style="10"/>
  </cols>
  <sheetData>
    <row r="1" spans="1:3" ht="15.75" x14ac:dyDescent="0.25">
      <c r="B1" s="1" t="s">
        <v>0</v>
      </c>
      <c r="C1" s="1"/>
    </row>
    <row r="2" spans="1:3" x14ac:dyDescent="0.35">
      <c r="B2" s="8" t="s">
        <v>98</v>
      </c>
      <c r="C2" s="7" t="s">
        <v>85</v>
      </c>
    </row>
    <row r="3" spans="1:3" ht="15" x14ac:dyDescent="0.25">
      <c r="B3" s="8" t="s">
        <v>197</v>
      </c>
      <c r="C3" s="7" t="str">
        <f>VLOOKUP(C2,competenze!$A$1:$D$31,2,0)</f>
        <v>UVSF</v>
      </c>
    </row>
    <row r="4" spans="1:3" ht="30" x14ac:dyDescent="0.25">
      <c r="B4" s="9" t="s">
        <v>99</v>
      </c>
      <c r="C4" s="6" t="s">
        <v>411</v>
      </c>
    </row>
    <row r="5" spans="1:3" ht="15" hidden="1" x14ac:dyDescent="0.25">
      <c r="B5" s="8" t="s">
        <v>2</v>
      </c>
      <c r="C5" s="7"/>
    </row>
    <row r="6" spans="1:3" ht="192" customHeight="1" x14ac:dyDescent="0.35">
      <c r="A6" s="10"/>
      <c r="B6" s="12" t="s">
        <v>100</v>
      </c>
      <c r="C6" s="78" t="s">
        <v>412</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1796875" defaultRowHeight="14.5" x14ac:dyDescent="0.35"/>
  <cols>
    <col min="1" max="1" width="5" style="2" customWidth="1"/>
    <col min="2" max="2" width="71.26953125" customWidth="1"/>
    <col min="3" max="3" width="79.7265625" bestFit="1" customWidth="1"/>
    <col min="4" max="4" width="9.1796875" style="10"/>
    <col min="5" max="5" width="48" style="10" customWidth="1"/>
    <col min="6" max="8" width="9.1796875" style="10"/>
    <col min="9" max="9" width="29.453125" style="10" customWidth="1"/>
    <col min="10" max="16384" width="9.1796875" style="10"/>
  </cols>
  <sheetData>
    <row r="1" spans="1:5" ht="15.75" x14ac:dyDescent="0.25">
      <c r="B1" s="1" t="s">
        <v>0</v>
      </c>
      <c r="C1" s="1"/>
    </row>
    <row r="2" spans="1:5" x14ac:dyDescent="0.35">
      <c r="B2" s="8" t="s">
        <v>98</v>
      </c>
      <c r="C2" s="7"/>
    </row>
    <row r="3" spans="1:5" ht="30" x14ac:dyDescent="0.25">
      <c r="B3" s="9" t="s">
        <v>99</v>
      </c>
      <c r="C3" s="6" t="e">
        <f>VLOOKUP(C2,#REF!,3,0)</f>
        <v>#REF!</v>
      </c>
    </row>
    <row r="4" spans="1:5" ht="15" hidden="1" x14ac:dyDescent="0.25">
      <c r="B4" s="8" t="s">
        <v>2</v>
      </c>
      <c r="C4" s="7"/>
    </row>
    <row r="5" spans="1:5" ht="238.5" customHeight="1" x14ac:dyDescent="0.25">
      <c r="A5" s="10"/>
      <c r="B5" s="12" t="s">
        <v>100</v>
      </c>
      <c r="C5" s="11" t="e">
        <f>VLOOKUP(C2,#REF!,2)</f>
        <v>#REF!</v>
      </c>
      <c r="E5" s="13"/>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01"/>
  <sheetViews>
    <sheetView tabSelected="1" zoomScale="60" zoomScaleNormal="60" workbookViewId="0">
      <selection activeCell="K11" sqref="K11"/>
    </sheetView>
  </sheetViews>
  <sheetFormatPr defaultColWidth="9.1796875" defaultRowHeight="14.5" x14ac:dyDescent="0.35"/>
  <cols>
    <col min="1" max="1" width="21.1796875" style="4" customWidth="1"/>
    <col min="2" max="2" width="7.7265625" style="4" customWidth="1"/>
    <col min="3" max="3" width="40.7265625" style="4" customWidth="1"/>
    <col min="4" max="4" width="25.7265625" style="4" hidden="1" customWidth="1"/>
    <col min="5" max="5" width="12.26953125" style="4" customWidth="1"/>
    <col min="6" max="6" width="40.7265625" style="4" customWidth="1"/>
    <col min="7" max="8" width="25.7265625" style="4" hidden="1" customWidth="1"/>
    <col min="9" max="9" width="12.7265625" style="90" customWidth="1"/>
    <col min="10" max="10" width="40.7265625" style="4" customWidth="1"/>
    <col min="11" max="11" width="25.54296875" style="4" customWidth="1"/>
    <col min="12" max="12" width="19" style="4" customWidth="1"/>
    <col min="13" max="13" width="22" style="4" customWidth="1"/>
    <col min="14" max="14" width="47.7265625" style="4" customWidth="1"/>
    <col min="15" max="15" width="19" style="4" customWidth="1"/>
    <col min="16" max="16" width="15.81640625" style="4" customWidth="1"/>
    <col min="17" max="17" width="26.7265625" style="4" hidden="1" customWidth="1"/>
    <col min="18" max="18" width="15.81640625" style="73" customWidth="1"/>
    <col min="19" max="19" width="15.81640625" style="4" customWidth="1"/>
    <col min="20" max="20" width="26.54296875" style="4" hidden="1" customWidth="1"/>
    <col min="21" max="21" width="30.453125" style="4" customWidth="1"/>
    <col min="22" max="22" width="20.81640625" style="4" customWidth="1"/>
    <col min="23" max="25" width="19" style="4" customWidth="1"/>
    <col min="26" max="16384" width="9.1796875" style="4"/>
  </cols>
  <sheetData>
    <row r="1" spans="1:25" ht="51" customHeight="1" x14ac:dyDescent="0.25">
      <c r="A1" s="101" t="s">
        <v>118</v>
      </c>
      <c r="B1" s="101"/>
      <c r="C1" s="101"/>
      <c r="D1" s="101"/>
      <c r="E1" s="101"/>
      <c r="F1" s="101"/>
      <c r="G1" s="101"/>
      <c r="H1" s="101"/>
      <c r="I1" s="101"/>
      <c r="J1" s="101"/>
      <c r="K1" s="101"/>
      <c r="L1" s="101"/>
      <c r="M1" s="101"/>
      <c r="N1" s="34"/>
      <c r="O1" s="108" t="s">
        <v>365</v>
      </c>
      <c r="P1" s="108"/>
      <c r="Q1" s="108"/>
      <c r="R1" s="108"/>
      <c r="S1" s="108"/>
      <c r="T1" s="108"/>
      <c r="U1" s="108"/>
      <c r="V1" s="109" t="s">
        <v>413</v>
      </c>
      <c r="W1" s="109"/>
      <c r="X1" s="109"/>
      <c r="Y1" s="109"/>
    </row>
    <row r="2" spans="1:25" ht="51" customHeight="1" x14ac:dyDescent="0.35">
      <c r="A2" s="63"/>
      <c r="B2" s="63"/>
      <c r="C2" s="63"/>
      <c r="D2" s="63"/>
      <c r="E2" s="63"/>
      <c r="F2" s="63"/>
      <c r="G2" s="63"/>
      <c r="H2" s="63"/>
      <c r="I2" s="88"/>
      <c r="J2" s="63"/>
      <c r="K2" s="63"/>
      <c r="L2" s="63"/>
      <c r="M2" s="63"/>
      <c r="N2" s="34"/>
      <c r="O2" s="110" t="s">
        <v>366</v>
      </c>
      <c r="P2" s="110" t="s">
        <v>367</v>
      </c>
      <c r="Q2" s="110"/>
      <c r="R2" s="110"/>
      <c r="S2" s="110"/>
      <c r="T2" s="110" t="s">
        <v>368</v>
      </c>
      <c r="U2" s="110" t="s">
        <v>369</v>
      </c>
      <c r="V2" s="110" t="s">
        <v>414</v>
      </c>
      <c r="W2" s="110" t="s">
        <v>392</v>
      </c>
      <c r="X2" s="110" t="s">
        <v>393</v>
      </c>
      <c r="Y2" s="110" t="s">
        <v>394</v>
      </c>
    </row>
    <row r="3" spans="1:25" ht="93" customHeight="1" x14ac:dyDescent="0.35">
      <c r="A3" s="58" t="s">
        <v>1</v>
      </c>
      <c r="B3" s="58" t="s">
        <v>94</v>
      </c>
      <c r="C3" s="5" t="s">
        <v>95</v>
      </c>
      <c r="D3" s="5" t="s">
        <v>149</v>
      </c>
      <c r="E3" s="58" t="s">
        <v>96</v>
      </c>
      <c r="F3" s="5" t="s">
        <v>145</v>
      </c>
      <c r="G3" s="5" t="s">
        <v>148</v>
      </c>
      <c r="H3" s="5" t="s">
        <v>150</v>
      </c>
      <c r="I3" s="58" t="s">
        <v>97</v>
      </c>
      <c r="J3" s="5" t="s">
        <v>146</v>
      </c>
      <c r="K3" s="5" t="s">
        <v>147</v>
      </c>
      <c r="L3" s="5" t="s">
        <v>101</v>
      </c>
      <c r="M3" s="5" t="s">
        <v>164</v>
      </c>
      <c r="N3" s="5" t="s">
        <v>211</v>
      </c>
      <c r="O3" s="110"/>
      <c r="P3" s="62" t="s">
        <v>370</v>
      </c>
      <c r="Q3" s="62" t="s">
        <v>371</v>
      </c>
      <c r="R3" s="62" t="s">
        <v>372</v>
      </c>
      <c r="S3" s="62" t="s">
        <v>373</v>
      </c>
      <c r="T3" s="110"/>
      <c r="U3" s="110"/>
      <c r="V3" s="110"/>
      <c r="W3" s="110"/>
      <c r="X3" s="110"/>
      <c r="Y3" s="110"/>
    </row>
    <row r="4" spans="1:25" s="49" customFormat="1" ht="219.75" customHeight="1" x14ac:dyDescent="0.35">
      <c r="A4" s="19" t="s">
        <v>418</v>
      </c>
      <c r="B4" s="35">
        <v>1</v>
      </c>
      <c r="C4" s="104"/>
      <c r="D4" s="104"/>
      <c r="E4" s="64" t="s">
        <v>102</v>
      </c>
      <c r="F4" s="102" t="s">
        <v>403</v>
      </c>
      <c r="G4" s="104" t="str">
        <f>'[3]Sezione Fasi'!$G$5</f>
        <v xml:space="preserve">Dirigente </v>
      </c>
      <c r="H4" s="64">
        <v>0.2</v>
      </c>
      <c r="I4" s="87" t="s">
        <v>105</v>
      </c>
      <c r="J4" s="35" t="s">
        <v>419</v>
      </c>
      <c r="K4" s="64" t="s">
        <v>199</v>
      </c>
      <c r="L4" s="18" t="s">
        <v>208</v>
      </c>
      <c r="M4" s="18" t="s">
        <v>210</v>
      </c>
      <c r="N4" s="64" t="s">
        <v>404</v>
      </c>
      <c r="O4" s="5" t="s">
        <v>386</v>
      </c>
      <c r="P4" s="73" t="s">
        <v>375</v>
      </c>
      <c r="Q4" s="57"/>
      <c r="R4" s="56" t="s">
        <v>378</v>
      </c>
      <c r="S4" s="5"/>
      <c r="T4" s="59" t="s">
        <v>409</v>
      </c>
      <c r="U4" s="61" t="s">
        <v>396</v>
      </c>
      <c r="V4" s="5" t="s">
        <v>395</v>
      </c>
      <c r="W4" s="5" t="s">
        <v>416</v>
      </c>
      <c r="X4" s="74" t="s">
        <v>406</v>
      </c>
      <c r="Y4" s="5" t="s">
        <v>196</v>
      </c>
    </row>
    <row r="5" spans="1:25" ht="160.5" customHeight="1" x14ac:dyDescent="0.35">
      <c r="A5" s="19" t="s">
        <v>418</v>
      </c>
      <c r="B5" s="64">
        <v>1</v>
      </c>
      <c r="C5" s="104"/>
      <c r="D5" s="104"/>
      <c r="E5" s="64" t="s">
        <v>102</v>
      </c>
      <c r="F5" s="103"/>
      <c r="G5" s="104"/>
      <c r="H5" s="64">
        <v>0.2</v>
      </c>
      <c r="I5" s="87" t="s">
        <v>151</v>
      </c>
      <c r="J5" s="19" t="s">
        <v>420</v>
      </c>
      <c r="K5" s="64" t="s">
        <v>199</v>
      </c>
      <c r="L5" s="18" t="s">
        <v>208</v>
      </c>
      <c r="M5" s="64" t="s">
        <v>210</v>
      </c>
      <c r="N5" s="64" t="s">
        <v>404</v>
      </c>
      <c r="O5" s="5" t="s">
        <v>386</v>
      </c>
      <c r="P5" s="5" t="s">
        <v>375</v>
      </c>
      <c r="Q5" s="5" t="s">
        <v>384</v>
      </c>
      <c r="R5" s="5" t="s">
        <v>374</v>
      </c>
      <c r="S5" s="5"/>
      <c r="T5" s="59" t="s">
        <v>409</v>
      </c>
      <c r="U5" s="61" t="s">
        <v>396</v>
      </c>
      <c r="V5" s="5" t="s">
        <v>395</v>
      </c>
      <c r="W5" s="5" t="s">
        <v>416</v>
      </c>
      <c r="X5" s="74" t="s">
        <v>406</v>
      </c>
      <c r="Y5" s="5" t="s">
        <v>196</v>
      </c>
    </row>
    <row r="6" spans="1:25" ht="51" customHeight="1" x14ac:dyDescent="0.35">
      <c r="A6" s="19" t="s">
        <v>418</v>
      </c>
      <c r="B6" s="64">
        <v>1</v>
      </c>
      <c r="C6" s="104"/>
      <c r="D6" s="104"/>
      <c r="E6" s="64" t="s">
        <v>103</v>
      </c>
      <c r="F6" s="105" t="s">
        <v>213</v>
      </c>
      <c r="G6" s="104" t="str">
        <f>'[3]Sezione Fasi'!$G$6</f>
        <v xml:space="preserve">Dirigente </v>
      </c>
      <c r="H6" s="64" t="s">
        <v>334</v>
      </c>
      <c r="I6" s="87" t="s">
        <v>106</v>
      </c>
      <c r="J6" s="19" t="s">
        <v>247</v>
      </c>
      <c r="K6" s="64" t="s">
        <v>201</v>
      </c>
      <c r="L6" s="18" t="s">
        <v>206</v>
      </c>
      <c r="M6" s="64" t="s">
        <v>210</v>
      </c>
      <c r="N6" s="64" t="s">
        <v>337</v>
      </c>
      <c r="O6" s="5" t="s">
        <v>384</v>
      </c>
      <c r="P6" s="5" t="s">
        <v>384</v>
      </c>
      <c r="Q6" s="5" t="s">
        <v>384</v>
      </c>
      <c r="R6" s="5" t="s">
        <v>384</v>
      </c>
      <c r="S6" s="5" t="s">
        <v>384</v>
      </c>
      <c r="T6" s="5" t="s">
        <v>384</v>
      </c>
      <c r="U6" s="5" t="s">
        <v>384</v>
      </c>
    </row>
    <row r="7" spans="1:25" ht="62.25" customHeight="1" x14ac:dyDescent="0.35">
      <c r="A7" s="19" t="s">
        <v>418</v>
      </c>
      <c r="B7" s="64">
        <v>1</v>
      </c>
      <c r="C7" s="104"/>
      <c r="D7" s="104"/>
      <c r="E7" s="64" t="s">
        <v>103</v>
      </c>
      <c r="F7" s="106"/>
      <c r="G7" s="104"/>
      <c r="H7" s="64" t="s">
        <v>334</v>
      </c>
      <c r="I7" s="87" t="s">
        <v>152</v>
      </c>
      <c r="J7" s="19" t="s">
        <v>313</v>
      </c>
      <c r="K7" s="64" t="s">
        <v>201</v>
      </c>
      <c r="L7" s="18" t="s">
        <v>206</v>
      </c>
      <c r="M7" s="64" t="s">
        <v>210</v>
      </c>
      <c r="N7" s="64" t="s">
        <v>337</v>
      </c>
      <c r="O7" s="5" t="s">
        <v>384</v>
      </c>
      <c r="P7" s="5" t="s">
        <v>384</v>
      </c>
      <c r="Q7" s="5" t="s">
        <v>384</v>
      </c>
      <c r="R7" s="5" t="s">
        <v>384</v>
      </c>
      <c r="S7" s="5" t="s">
        <v>384</v>
      </c>
      <c r="T7" s="5" t="s">
        <v>384</v>
      </c>
      <c r="U7" s="5" t="s">
        <v>384</v>
      </c>
    </row>
    <row r="8" spans="1:25" ht="62.25" customHeight="1" x14ac:dyDescent="0.35">
      <c r="A8" s="19" t="s">
        <v>418</v>
      </c>
      <c r="B8" s="64">
        <v>1</v>
      </c>
      <c r="C8" s="104"/>
      <c r="D8" s="104"/>
      <c r="E8" s="64" t="s">
        <v>103</v>
      </c>
      <c r="F8" s="107"/>
      <c r="G8" s="64"/>
      <c r="H8" s="64" t="s">
        <v>334</v>
      </c>
      <c r="I8" s="87" t="s">
        <v>246</v>
      </c>
      <c r="J8" s="19" t="s">
        <v>314</v>
      </c>
      <c r="K8" s="64" t="s">
        <v>201</v>
      </c>
      <c r="L8" s="18" t="s">
        <v>206</v>
      </c>
      <c r="M8" s="64" t="s">
        <v>210</v>
      </c>
      <c r="N8" s="64" t="s">
        <v>337</v>
      </c>
      <c r="O8" s="5" t="s">
        <v>384</v>
      </c>
      <c r="P8" s="5" t="s">
        <v>384</v>
      </c>
      <c r="Q8" s="5" t="s">
        <v>384</v>
      </c>
      <c r="R8" s="5" t="s">
        <v>384</v>
      </c>
      <c r="S8" s="5" t="s">
        <v>384</v>
      </c>
      <c r="T8" s="5" t="s">
        <v>384</v>
      </c>
      <c r="U8" s="5" t="s">
        <v>384</v>
      </c>
    </row>
    <row r="9" spans="1:25" ht="40" hidden="1" customHeight="1" thickTop="1" x14ac:dyDescent="0.25">
      <c r="A9" s="9" t="str">
        <f t="shared" ref="A9:A62" si="0">A8</f>
        <v>Ufficio vigilanza centrali di committenza e concessioni di servizi</v>
      </c>
      <c r="B9" s="5">
        <v>1</v>
      </c>
      <c r="C9" s="9"/>
      <c r="D9" s="9"/>
      <c r="E9" s="5" t="s">
        <v>104</v>
      </c>
      <c r="F9" s="5"/>
      <c r="G9" s="5"/>
      <c r="H9" s="5"/>
      <c r="I9" s="5" t="s">
        <v>107</v>
      </c>
      <c r="J9" s="9"/>
      <c r="K9" s="9"/>
      <c r="N9" s="73"/>
      <c r="P9" s="73"/>
      <c r="Q9" s="73"/>
      <c r="R9" s="56"/>
      <c r="S9" s="5"/>
    </row>
    <row r="10" spans="1:25" ht="40" hidden="1" customHeight="1" thickBot="1" x14ac:dyDescent="0.3">
      <c r="A10" s="9" t="str">
        <f t="shared" si="0"/>
        <v>Ufficio vigilanza centrali di committenza e concessioni di servizi</v>
      </c>
      <c r="B10" s="5">
        <v>1</v>
      </c>
      <c r="C10" s="9"/>
      <c r="D10" s="9"/>
      <c r="E10" s="5" t="s">
        <v>104</v>
      </c>
      <c r="F10" s="5"/>
      <c r="G10" s="5"/>
      <c r="H10" s="5"/>
      <c r="I10" s="5" t="s">
        <v>153</v>
      </c>
      <c r="J10" s="9"/>
      <c r="K10" s="9"/>
      <c r="N10" s="4" t="s">
        <v>212</v>
      </c>
      <c r="P10" s="73"/>
      <c r="Q10" s="73"/>
      <c r="R10" s="56"/>
      <c r="S10" s="5"/>
    </row>
    <row r="11" spans="1:25" ht="169.5" customHeight="1" x14ac:dyDescent="0.35">
      <c r="A11" s="21" t="s">
        <v>418</v>
      </c>
      <c r="B11" s="66">
        <v>2</v>
      </c>
      <c r="C11" s="99" t="s">
        <v>288</v>
      </c>
      <c r="D11" s="99" t="s">
        <v>199</v>
      </c>
      <c r="E11" s="65" t="s">
        <v>108</v>
      </c>
      <c r="F11" s="100" t="s">
        <v>242</v>
      </c>
      <c r="G11" s="100" t="s">
        <v>201</v>
      </c>
      <c r="H11" s="53">
        <v>0.83333333333333337</v>
      </c>
      <c r="I11" s="86" t="s">
        <v>113</v>
      </c>
      <c r="J11" s="17" t="s">
        <v>335</v>
      </c>
      <c r="K11" s="65" t="s">
        <v>201</v>
      </c>
      <c r="L11" s="65" t="s">
        <v>208</v>
      </c>
      <c r="M11" s="26" t="s">
        <v>210</v>
      </c>
      <c r="N11" s="17" t="s">
        <v>338</v>
      </c>
      <c r="O11" s="5" t="s">
        <v>387</v>
      </c>
      <c r="P11" s="73" t="s">
        <v>375</v>
      </c>
      <c r="Q11" s="73"/>
      <c r="R11" s="56" t="s">
        <v>378</v>
      </c>
      <c r="S11" s="5" t="s">
        <v>375</v>
      </c>
      <c r="T11" s="59" t="s">
        <v>399</v>
      </c>
      <c r="U11" s="60" t="s">
        <v>405</v>
      </c>
      <c r="V11" s="5" t="s">
        <v>402</v>
      </c>
      <c r="W11" s="5"/>
      <c r="X11" s="75" t="s">
        <v>408</v>
      </c>
      <c r="Y11" s="5" t="s">
        <v>196</v>
      </c>
    </row>
    <row r="12" spans="1:25" ht="174.75" customHeight="1" x14ac:dyDescent="0.35">
      <c r="A12" s="21" t="s">
        <v>418</v>
      </c>
      <c r="B12" s="66">
        <v>2</v>
      </c>
      <c r="C12" s="99"/>
      <c r="D12" s="99"/>
      <c r="E12" s="65" t="s">
        <v>108</v>
      </c>
      <c r="F12" s="100"/>
      <c r="G12" s="100"/>
      <c r="H12" s="65">
        <v>1</v>
      </c>
      <c r="I12" s="86" t="s">
        <v>214</v>
      </c>
      <c r="J12" s="17" t="s">
        <v>290</v>
      </c>
      <c r="K12" s="65" t="s">
        <v>201</v>
      </c>
      <c r="L12" s="26" t="s">
        <v>208</v>
      </c>
      <c r="M12" s="26" t="s">
        <v>210</v>
      </c>
      <c r="N12" s="17" t="s">
        <v>341</v>
      </c>
      <c r="O12" s="5" t="s">
        <v>387</v>
      </c>
      <c r="P12" s="73" t="s">
        <v>375</v>
      </c>
      <c r="Q12" s="73"/>
      <c r="R12" s="56" t="s">
        <v>376</v>
      </c>
      <c r="S12" s="5" t="s">
        <v>382</v>
      </c>
      <c r="T12" s="59" t="s">
        <v>398</v>
      </c>
      <c r="U12" s="61" t="s">
        <v>396</v>
      </c>
      <c r="V12" s="76" t="s">
        <v>395</v>
      </c>
      <c r="W12" s="77" t="s">
        <v>416</v>
      </c>
      <c r="X12" s="74" t="s">
        <v>406</v>
      </c>
      <c r="Y12" s="5" t="s">
        <v>196</v>
      </c>
    </row>
    <row r="13" spans="1:25" ht="199.5" customHeight="1" x14ac:dyDescent="0.35">
      <c r="A13" s="21" t="str">
        <f t="shared" si="0"/>
        <v>Ufficio vigilanza centrali di committenza e concessioni di servizi</v>
      </c>
      <c r="B13" s="66">
        <v>2</v>
      </c>
      <c r="C13" s="99"/>
      <c r="D13" s="99"/>
      <c r="E13" s="66" t="s">
        <v>109</v>
      </c>
      <c r="F13" s="99" t="s">
        <v>248</v>
      </c>
      <c r="G13" s="99" t="s">
        <v>199</v>
      </c>
      <c r="H13" s="66" t="s">
        <v>334</v>
      </c>
      <c r="I13" s="85" t="s">
        <v>114</v>
      </c>
      <c r="J13" s="16" t="s">
        <v>243</v>
      </c>
      <c r="K13" s="66" t="s">
        <v>199</v>
      </c>
      <c r="L13" s="66" t="s">
        <v>208</v>
      </c>
      <c r="M13" s="20" t="s">
        <v>210</v>
      </c>
      <c r="N13" s="16" t="s">
        <v>342</v>
      </c>
      <c r="O13" s="5" t="s">
        <v>387</v>
      </c>
      <c r="P13" s="73" t="s">
        <v>375</v>
      </c>
      <c r="Q13" s="73"/>
      <c r="R13" s="56" t="s">
        <v>378</v>
      </c>
      <c r="S13" s="5" t="s">
        <v>375</v>
      </c>
      <c r="T13" s="59" t="s">
        <v>400</v>
      </c>
      <c r="U13" s="59" t="s">
        <v>397</v>
      </c>
      <c r="V13" s="5" t="s">
        <v>395</v>
      </c>
      <c r="W13" s="5" t="s">
        <v>416</v>
      </c>
      <c r="X13" s="74" t="s">
        <v>406</v>
      </c>
      <c r="Y13" s="5" t="s">
        <v>196</v>
      </c>
    </row>
    <row r="14" spans="1:25" ht="176.25" customHeight="1" x14ac:dyDescent="0.35">
      <c r="A14" s="21" t="str">
        <f t="shared" si="0"/>
        <v>Ufficio vigilanza centrali di committenza e concessioni di servizi</v>
      </c>
      <c r="B14" s="66">
        <v>2</v>
      </c>
      <c r="C14" s="99"/>
      <c r="D14" s="99"/>
      <c r="E14" s="66" t="s">
        <v>109</v>
      </c>
      <c r="F14" s="99"/>
      <c r="G14" s="99"/>
      <c r="H14" s="66" t="s">
        <v>334</v>
      </c>
      <c r="I14" s="85" t="s">
        <v>215</v>
      </c>
      <c r="J14" s="16" t="s">
        <v>219</v>
      </c>
      <c r="K14" s="66" t="s">
        <v>201</v>
      </c>
      <c r="L14" s="20" t="s">
        <v>208</v>
      </c>
      <c r="M14" s="20" t="s">
        <v>210</v>
      </c>
      <c r="N14" s="16" t="s">
        <v>338</v>
      </c>
      <c r="O14" s="5" t="s">
        <v>387</v>
      </c>
      <c r="P14" s="73" t="s">
        <v>375</v>
      </c>
      <c r="Q14" s="73"/>
      <c r="R14" s="56" t="s">
        <v>378</v>
      </c>
      <c r="S14" s="5" t="s">
        <v>375</v>
      </c>
      <c r="T14" s="59" t="s">
        <v>398</v>
      </c>
      <c r="U14" s="60" t="s">
        <v>405</v>
      </c>
      <c r="V14" s="5" t="s">
        <v>402</v>
      </c>
      <c r="W14" s="5"/>
      <c r="X14" s="75" t="s">
        <v>408</v>
      </c>
      <c r="Y14" s="5" t="s">
        <v>196</v>
      </c>
    </row>
    <row r="15" spans="1:25" ht="165.75" customHeight="1" x14ac:dyDescent="0.35">
      <c r="A15" s="21" t="str">
        <f t="shared" si="0"/>
        <v>Ufficio vigilanza centrali di committenza e concessioni di servizi</v>
      </c>
      <c r="B15" s="66">
        <v>2</v>
      </c>
      <c r="C15" s="99"/>
      <c r="D15" s="99"/>
      <c r="E15" s="65" t="s">
        <v>110</v>
      </c>
      <c r="F15" s="100" t="s">
        <v>220</v>
      </c>
      <c r="G15" s="100" t="s">
        <v>199</v>
      </c>
      <c r="H15" s="36">
        <v>0.83333333333333337</v>
      </c>
      <c r="I15" s="86" t="s">
        <v>115</v>
      </c>
      <c r="J15" s="17" t="s">
        <v>221</v>
      </c>
      <c r="K15" s="65" t="s">
        <v>201</v>
      </c>
      <c r="L15" s="65" t="s">
        <v>208</v>
      </c>
      <c r="M15" s="26" t="s">
        <v>222</v>
      </c>
      <c r="N15" s="17" t="s">
        <v>351</v>
      </c>
      <c r="O15" s="5" t="s">
        <v>387</v>
      </c>
      <c r="P15" s="73" t="s">
        <v>375</v>
      </c>
      <c r="Q15" s="73"/>
      <c r="R15" s="56" t="s">
        <v>378</v>
      </c>
      <c r="S15" s="5" t="s">
        <v>375</v>
      </c>
      <c r="T15" s="59" t="s">
        <v>398</v>
      </c>
      <c r="U15" s="60" t="s">
        <v>405</v>
      </c>
      <c r="V15" s="5" t="s">
        <v>402</v>
      </c>
      <c r="W15" s="5"/>
      <c r="X15" s="75" t="s">
        <v>408</v>
      </c>
      <c r="Y15" s="5" t="s">
        <v>196</v>
      </c>
    </row>
    <row r="16" spans="1:25" ht="173.25" customHeight="1" x14ac:dyDescent="0.35">
      <c r="A16" s="21" t="str">
        <f>A14</f>
        <v>Ufficio vigilanza centrali di committenza e concessioni di servizi</v>
      </c>
      <c r="B16" s="66">
        <v>2</v>
      </c>
      <c r="C16" s="99"/>
      <c r="D16" s="99"/>
      <c r="E16" s="65" t="s">
        <v>110</v>
      </c>
      <c r="F16" s="100"/>
      <c r="G16" s="100"/>
      <c r="H16" s="65" t="s">
        <v>334</v>
      </c>
      <c r="I16" s="86" t="s">
        <v>216</v>
      </c>
      <c r="J16" s="37" t="s">
        <v>223</v>
      </c>
      <c r="K16" s="65" t="s">
        <v>199</v>
      </c>
      <c r="L16" s="65" t="s">
        <v>208</v>
      </c>
      <c r="M16" s="65" t="s">
        <v>210</v>
      </c>
      <c r="N16" s="17" t="s">
        <v>343</v>
      </c>
      <c r="O16" s="5" t="s">
        <v>387</v>
      </c>
      <c r="P16" s="73" t="s">
        <v>375</v>
      </c>
      <c r="Q16" s="73"/>
      <c r="R16" s="56" t="s">
        <v>380</v>
      </c>
      <c r="S16" s="5" t="s">
        <v>375</v>
      </c>
      <c r="T16" s="59" t="s">
        <v>398</v>
      </c>
      <c r="U16" s="60" t="s">
        <v>405</v>
      </c>
      <c r="V16" s="5" t="s">
        <v>402</v>
      </c>
      <c r="W16" s="5"/>
      <c r="X16" s="75" t="s">
        <v>408</v>
      </c>
      <c r="Y16" s="5" t="s">
        <v>196</v>
      </c>
    </row>
    <row r="17" spans="1:25" ht="73.5" customHeight="1" x14ac:dyDescent="0.35">
      <c r="A17" s="21" t="str">
        <f>A14</f>
        <v>Ufficio vigilanza centrali di committenza e concessioni di servizi</v>
      </c>
      <c r="B17" s="66">
        <v>2</v>
      </c>
      <c r="C17" s="99"/>
      <c r="D17" s="99"/>
      <c r="E17" s="65" t="s">
        <v>110</v>
      </c>
      <c r="F17" s="100"/>
      <c r="G17" s="100"/>
      <c r="H17" s="65" t="s">
        <v>334</v>
      </c>
      <c r="I17" s="86" t="s">
        <v>273</v>
      </c>
      <c r="J17" s="17" t="s">
        <v>274</v>
      </c>
      <c r="K17" s="65" t="s">
        <v>201</v>
      </c>
      <c r="L17" s="65" t="s">
        <v>206</v>
      </c>
      <c r="M17" s="65" t="s">
        <v>210</v>
      </c>
      <c r="N17" s="65" t="s">
        <v>337</v>
      </c>
      <c r="O17" s="5" t="s">
        <v>384</v>
      </c>
      <c r="P17" s="5" t="s">
        <v>384</v>
      </c>
      <c r="Q17" s="5" t="s">
        <v>384</v>
      </c>
      <c r="R17" s="5" t="s">
        <v>384</v>
      </c>
      <c r="S17" s="5" t="s">
        <v>384</v>
      </c>
      <c r="T17" s="5" t="s">
        <v>384</v>
      </c>
      <c r="U17" s="5" t="s">
        <v>384</v>
      </c>
    </row>
    <row r="18" spans="1:25" ht="73.5" customHeight="1" x14ac:dyDescent="0.35">
      <c r="A18" s="21" t="str">
        <f>A15</f>
        <v>Ufficio vigilanza centrali di committenza e concessioni di servizi</v>
      </c>
      <c r="B18" s="66">
        <v>2</v>
      </c>
      <c r="C18" s="99"/>
      <c r="D18" s="99"/>
      <c r="E18" s="65" t="s">
        <v>110</v>
      </c>
      <c r="F18" s="100"/>
      <c r="G18" s="100"/>
      <c r="H18" s="65" t="s">
        <v>334</v>
      </c>
      <c r="I18" s="86" t="s">
        <v>272</v>
      </c>
      <c r="J18" s="17" t="s">
        <v>275</v>
      </c>
      <c r="K18" s="65" t="s">
        <v>199</v>
      </c>
      <c r="L18" s="65" t="s">
        <v>206</v>
      </c>
      <c r="M18" s="26" t="s">
        <v>210</v>
      </c>
      <c r="N18" s="65" t="s">
        <v>337</v>
      </c>
      <c r="O18" s="5" t="s">
        <v>384</v>
      </c>
      <c r="P18" s="5" t="s">
        <v>384</v>
      </c>
      <c r="Q18" s="5" t="s">
        <v>384</v>
      </c>
      <c r="R18" s="5" t="s">
        <v>384</v>
      </c>
      <c r="S18" s="5" t="s">
        <v>384</v>
      </c>
      <c r="T18" s="5" t="s">
        <v>384</v>
      </c>
      <c r="U18" s="5" t="s">
        <v>384</v>
      </c>
    </row>
    <row r="19" spans="1:25" ht="184.5" customHeight="1" x14ac:dyDescent="0.35">
      <c r="A19" s="21" t="str">
        <f t="shared" si="0"/>
        <v>Ufficio vigilanza centrali di committenza e concessioni di servizi</v>
      </c>
      <c r="B19" s="66">
        <v>2</v>
      </c>
      <c r="C19" s="99"/>
      <c r="D19" s="99"/>
      <c r="E19" s="66" t="s">
        <v>111</v>
      </c>
      <c r="F19" s="99" t="s">
        <v>224</v>
      </c>
      <c r="G19" s="99" t="s">
        <v>201</v>
      </c>
      <c r="H19" s="38">
        <v>0.83333333333333337</v>
      </c>
      <c r="I19" s="85" t="s">
        <v>116</v>
      </c>
      <c r="J19" s="16" t="s">
        <v>219</v>
      </c>
      <c r="K19" s="66" t="s">
        <v>201</v>
      </c>
      <c r="L19" s="66" t="s">
        <v>208</v>
      </c>
      <c r="M19" s="20" t="s">
        <v>210</v>
      </c>
      <c r="N19" s="16" t="s">
        <v>351</v>
      </c>
      <c r="O19" s="5" t="s">
        <v>387</v>
      </c>
      <c r="P19" s="73" t="s">
        <v>375</v>
      </c>
      <c r="Q19" s="73"/>
      <c r="R19" s="56" t="s">
        <v>378</v>
      </c>
      <c r="S19" s="5" t="s">
        <v>382</v>
      </c>
      <c r="T19" s="59" t="s">
        <v>398</v>
      </c>
      <c r="U19" s="60" t="s">
        <v>405</v>
      </c>
      <c r="V19" s="5" t="s">
        <v>402</v>
      </c>
      <c r="W19" s="5"/>
      <c r="X19" s="75" t="s">
        <v>408</v>
      </c>
      <c r="Y19" s="5" t="s">
        <v>196</v>
      </c>
    </row>
    <row r="20" spans="1:25" ht="93.75" customHeight="1" x14ac:dyDescent="0.35">
      <c r="A20" s="21" t="str">
        <f t="shared" si="0"/>
        <v>Ufficio vigilanza centrali di committenza e concessioni di servizi</v>
      </c>
      <c r="B20" s="66">
        <v>2</v>
      </c>
      <c r="C20" s="99"/>
      <c r="D20" s="99"/>
      <c r="E20" s="66" t="s">
        <v>111</v>
      </c>
      <c r="F20" s="99"/>
      <c r="G20" s="99"/>
      <c r="H20" s="66" t="s">
        <v>334</v>
      </c>
      <c r="I20" s="85" t="s">
        <v>217</v>
      </c>
      <c r="J20" s="16" t="s">
        <v>327</v>
      </c>
      <c r="K20" s="66" t="s">
        <v>199</v>
      </c>
      <c r="L20" s="20" t="s">
        <v>208</v>
      </c>
      <c r="M20" s="20" t="s">
        <v>222</v>
      </c>
      <c r="N20" s="16" t="s">
        <v>344</v>
      </c>
      <c r="O20" s="5" t="s">
        <v>386</v>
      </c>
      <c r="P20" s="73" t="s">
        <v>375</v>
      </c>
      <c r="Q20" s="73"/>
      <c r="R20" s="56" t="s">
        <v>378</v>
      </c>
      <c r="S20" s="5" t="s">
        <v>382</v>
      </c>
      <c r="T20" s="59" t="s">
        <v>400</v>
      </c>
      <c r="U20" s="60" t="s">
        <v>390</v>
      </c>
      <c r="V20" s="5" t="s">
        <v>402</v>
      </c>
      <c r="W20" s="5"/>
      <c r="X20" s="5" t="s">
        <v>401</v>
      </c>
      <c r="Y20" s="5" t="s">
        <v>196</v>
      </c>
    </row>
    <row r="21" spans="1:25" ht="66" customHeight="1" x14ac:dyDescent="0.35">
      <c r="A21" s="21" t="str">
        <f t="shared" si="0"/>
        <v>Ufficio vigilanza centrali di committenza e concessioni di servizi</v>
      </c>
      <c r="B21" s="66">
        <v>2</v>
      </c>
      <c r="C21" s="99"/>
      <c r="D21" s="99"/>
      <c r="E21" s="66" t="s">
        <v>111</v>
      </c>
      <c r="F21" s="99"/>
      <c r="G21" s="99"/>
      <c r="H21" s="66" t="s">
        <v>334</v>
      </c>
      <c r="I21" s="85" t="s">
        <v>249</v>
      </c>
      <c r="J21" s="16" t="s">
        <v>225</v>
      </c>
      <c r="K21" s="66" t="s">
        <v>199</v>
      </c>
      <c r="L21" s="20" t="s">
        <v>208</v>
      </c>
      <c r="M21" s="20" t="s">
        <v>222</v>
      </c>
      <c r="N21" s="16" t="s">
        <v>345</v>
      </c>
      <c r="O21" s="5" t="s">
        <v>386</v>
      </c>
      <c r="P21" s="73" t="s">
        <v>375</v>
      </c>
      <c r="Q21" s="73"/>
      <c r="R21" s="56" t="s">
        <v>378</v>
      </c>
      <c r="S21" s="5" t="s">
        <v>382</v>
      </c>
      <c r="T21" s="59" t="s">
        <v>400</v>
      </c>
      <c r="U21" s="60" t="s">
        <v>390</v>
      </c>
      <c r="V21" s="5" t="s">
        <v>402</v>
      </c>
      <c r="W21" s="5"/>
      <c r="X21" s="5" t="s">
        <v>401</v>
      </c>
      <c r="Y21" s="5" t="s">
        <v>196</v>
      </c>
    </row>
    <row r="22" spans="1:25" ht="102" customHeight="1" x14ac:dyDescent="0.35">
      <c r="A22" s="21" t="str">
        <f t="shared" si="0"/>
        <v>Ufficio vigilanza centrali di committenza e concessioni di servizi</v>
      </c>
      <c r="B22" s="66">
        <v>2</v>
      </c>
      <c r="C22" s="99"/>
      <c r="D22" s="99"/>
      <c r="E22" s="66" t="s">
        <v>111</v>
      </c>
      <c r="F22" s="99"/>
      <c r="G22" s="99"/>
      <c r="H22" s="66" t="s">
        <v>334</v>
      </c>
      <c r="I22" s="85" t="s">
        <v>250</v>
      </c>
      <c r="J22" s="16" t="s">
        <v>226</v>
      </c>
      <c r="K22" s="66" t="s">
        <v>199</v>
      </c>
      <c r="L22" s="20" t="s">
        <v>208</v>
      </c>
      <c r="M22" s="20" t="s">
        <v>222</v>
      </c>
      <c r="N22" s="16" t="s">
        <v>346</v>
      </c>
      <c r="O22" s="5" t="s">
        <v>386</v>
      </c>
      <c r="P22" s="73" t="s">
        <v>375</v>
      </c>
      <c r="Q22" s="73"/>
      <c r="R22" s="56" t="s">
        <v>376</v>
      </c>
      <c r="S22" s="5" t="s">
        <v>383</v>
      </c>
      <c r="T22" s="59" t="s">
        <v>400</v>
      </c>
      <c r="U22" s="60" t="s">
        <v>390</v>
      </c>
      <c r="V22" s="5" t="s">
        <v>402</v>
      </c>
      <c r="W22" s="5"/>
      <c r="X22" s="5" t="s">
        <v>401</v>
      </c>
      <c r="Y22" s="5" t="s">
        <v>196</v>
      </c>
    </row>
    <row r="23" spans="1:25" ht="159.75" customHeight="1" x14ac:dyDescent="0.35">
      <c r="A23" s="21" t="str">
        <f t="shared" si="0"/>
        <v>Ufficio vigilanza centrali di committenza e concessioni di servizi</v>
      </c>
      <c r="B23" s="66">
        <v>2</v>
      </c>
      <c r="C23" s="99"/>
      <c r="D23" s="99"/>
      <c r="E23" s="66" t="s">
        <v>111</v>
      </c>
      <c r="F23" s="99"/>
      <c r="G23" s="99"/>
      <c r="H23" s="66" t="s">
        <v>334</v>
      </c>
      <c r="I23" s="85" t="s">
        <v>251</v>
      </c>
      <c r="J23" s="41" t="s">
        <v>328</v>
      </c>
      <c r="K23" s="42" t="s">
        <v>199</v>
      </c>
      <c r="L23" s="20" t="s">
        <v>208</v>
      </c>
      <c r="M23" s="20" t="s">
        <v>222</v>
      </c>
      <c r="N23" s="16" t="s">
        <v>346</v>
      </c>
      <c r="O23" s="5" t="s">
        <v>387</v>
      </c>
      <c r="P23" s="73" t="s">
        <v>375</v>
      </c>
      <c r="Q23" s="73"/>
      <c r="R23" s="56" t="s">
        <v>378</v>
      </c>
      <c r="S23" s="5" t="s">
        <v>382</v>
      </c>
      <c r="T23" s="59" t="s">
        <v>400</v>
      </c>
      <c r="U23" s="60" t="s">
        <v>405</v>
      </c>
      <c r="V23" s="5" t="s">
        <v>402</v>
      </c>
      <c r="W23" s="5"/>
      <c r="X23" s="75" t="s">
        <v>408</v>
      </c>
      <c r="Y23" s="5" t="s">
        <v>196</v>
      </c>
    </row>
    <row r="24" spans="1:25" ht="159.75" customHeight="1" x14ac:dyDescent="0.35">
      <c r="A24" s="21" t="str">
        <f t="shared" si="0"/>
        <v>Ufficio vigilanza centrali di committenza e concessioni di servizi</v>
      </c>
      <c r="B24" s="66">
        <v>2</v>
      </c>
      <c r="C24" s="99"/>
      <c r="D24" s="99"/>
      <c r="E24" s="66" t="s">
        <v>111</v>
      </c>
      <c r="F24" s="99"/>
      <c r="G24" s="99"/>
      <c r="H24" s="66" t="s">
        <v>334</v>
      </c>
      <c r="I24" s="85" t="s">
        <v>252</v>
      </c>
      <c r="J24" s="41" t="s">
        <v>227</v>
      </c>
      <c r="K24" s="42" t="s">
        <v>199</v>
      </c>
      <c r="L24" s="20" t="s">
        <v>208</v>
      </c>
      <c r="M24" s="20" t="s">
        <v>222</v>
      </c>
      <c r="N24" s="16" t="s">
        <v>346</v>
      </c>
      <c r="O24" s="5" t="s">
        <v>387</v>
      </c>
      <c r="P24" s="73" t="s">
        <v>375</v>
      </c>
      <c r="Q24" s="73"/>
      <c r="R24" s="56" t="s">
        <v>378</v>
      </c>
      <c r="S24" s="5" t="s">
        <v>382</v>
      </c>
      <c r="T24" s="59" t="s">
        <v>400</v>
      </c>
      <c r="U24" s="60" t="s">
        <v>405</v>
      </c>
      <c r="V24" s="5" t="s">
        <v>402</v>
      </c>
      <c r="W24" s="5"/>
      <c r="X24" s="75" t="s">
        <v>408</v>
      </c>
      <c r="Y24" s="5" t="s">
        <v>196</v>
      </c>
    </row>
    <row r="25" spans="1:25" ht="159.75" customHeight="1" x14ac:dyDescent="0.35">
      <c r="A25" s="21" t="str">
        <f t="shared" si="0"/>
        <v>Ufficio vigilanza centrali di committenza e concessioni di servizi</v>
      </c>
      <c r="B25" s="66">
        <v>2</v>
      </c>
      <c r="C25" s="99"/>
      <c r="D25" s="99"/>
      <c r="E25" s="66" t="s">
        <v>111</v>
      </c>
      <c r="F25" s="99"/>
      <c r="G25" s="99"/>
      <c r="H25" s="66">
        <v>0.2</v>
      </c>
      <c r="I25" s="85" t="s">
        <v>253</v>
      </c>
      <c r="J25" s="16" t="s">
        <v>244</v>
      </c>
      <c r="K25" s="66" t="s">
        <v>199</v>
      </c>
      <c r="L25" s="20" t="s">
        <v>208</v>
      </c>
      <c r="M25" s="20" t="s">
        <v>222</v>
      </c>
      <c r="N25" s="16" t="s">
        <v>347</v>
      </c>
      <c r="O25" s="5" t="s">
        <v>386</v>
      </c>
      <c r="P25" s="73" t="s">
        <v>375</v>
      </c>
      <c r="Q25" s="73"/>
      <c r="R25" s="56" t="s">
        <v>378</v>
      </c>
      <c r="S25" s="5" t="s">
        <v>382</v>
      </c>
      <c r="T25" s="59" t="s">
        <v>400</v>
      </c>
      <c r="U25" s="60" t="s">
        <v>405</v>
      </c>
      <c r="V25" s="5" t="s">
        <v>402</v>
      </c>
      <c r="W25" s="5"/>
      <c r="X25" s="75" t="s">
        <v>408</v>
      </c>
      <c r="Y25" s="5" t="s">
        <v>196</v>
      </c>
    </row>
    <row r="26" spans="1:25" s="49" customFormat="1" ht="165" customHeight="1" x14ac:dyDescent="0.35">
      <c r="A26" s="16" t="str">
        <f t="shared" si="0"/>
        <v>Ufficio vigilanza centrali di committenza e concessioni di servizi</v>
      </c>
      <c r="B26" s="16">
        <v>2</v>
      </c>
      <c r="C26" s="99"/>
      <c r="D26" s="99"/>
      <c r="E26" s="16" t="s">
        <v>111</v>
      </c>
      <c r="F26" s="99"/>
      <c r="G26" s="99"/>
      <c r="H26" s="66">
        <v>0.3</v>
      </c>
      <c r="I26" s="85" t="s">
        <v>254</v>
      </c>
      <c r="J26" s="16" t="s">
        <v>256</v>
      </c>
      <c r="K26" s="66" t="s">
        <v>199</v>
      </c>
      <c r="L26" s="20" t="s">
        <v>208</v>
      </c>
      <c r="M26" s="48" t="s">
        <v>222</v>
      </c>
      <c r="N26" s="16" t="s">
        <v>352</v>
      </c>
      <c r="O26" s="5" t="s">
        <v>386</v>
      </c>
      <c r="P26" s="73" t="s">
        <v>375</v>
      </c>
      <c r="Q26" s="73"/>
      <c r="R26" s="56" t="s">
        <v>378</v>
      </c>
      <c r="S26" s="5" t="s">
        <v>382</v>
      </c>
      <c r="T26" s="59" t="s">
        <v>400</v>
      </c>
      <c r="U26" s="60" t="s">
        <v>405</v>
      </c>
      <c r="V26" s="5" t="s">
        <v>402</v>
      </c>
      <c r="W26" s="5"/>
      <c r="X26" s="75" t="s">
        <v>408</v>
      </c>
      <c r="Y26" s="5" t="s">
        <v>196</v>
      </c>
    </row>
    <row r="27" spans="1:25" ht="168" customHeight="1" x14ac:dyDescent="0.35">
      <c r="A27" s="21" t="str">
        <f t="shared" si="0"/>
        <v>Ufficio vigilanza centrali di committenza e concessioni di servizi</v>
      </c>
      <c r="B27" s="66">
        <v>2</v>
      </c>
      <c r="C27" s="99"/>
      <c r="D27" s="99"/>
      <c r="E27" s="66" t="s">
        <v>111</v>
      </c>
      <c r="F27" s="99"/>
      <c r="G27" s="99"/>
      <c r="H27" s="66">
        <v>2</v>
      </c>
      <c r="I27" s="85" t="s">
        <v>255</v>
      </c>
      <c r="J27" s="16" t="s">
        <v>228</v>
      </c>
      <c r="K27" s="66" t="s">
        <v>201</v>
      </c>
      <c r="L27" s="66" t="s">
        <v>206</v>
      </c>
      <c r="M27" s="66" t="s">
        <v>222</v>
      </c>
      <c r="N27" s="16" t="s">
        <v>339</v>
      </c>
      <c r="O27" s="5" t="s">
        <v>386</v>
      </c>
      <c r="P27" s="73" t="s">
        <v>375</v>
      </c>
      <c r="Q27" s="73"/>
      <c r="R27" s="56" t="s">
        <v>378</v>
      </c>
      <c r="S27" s="5" t="s">
        <v>382</v>
      </c>
      <c r="T27" s="59" t="s">
        <v>398</v>
      </c>
      <c r="U27" s="60" t="s">
        <v>405</v>
      </c>
      <c r="V27" s="5" t="s">
        <v>402</v>
      </c>
      <c r="W27" s="5"/>
      <c r="X27" s="75" t="s">
        <v>408</v>
      </c>
      <c r="Y27" s="5" t="s">
        <v>196</v>
      </c>
    </row>
    <row r="28" spans="1:25" ht="126.75" customHeight="1" x14ac:dyDescent="0.35">
      <c r="A28" s="21" t="str">
        <f>A20</f>
        <v>Ufficio vigilanza centrali di committenza e concessioni di servizi</v>
      </c>
      <c r="B28" s="66">
        <v>2</v>
      </c>
      <c r="C28" s="99"/>
      <c r="D28" s="99"/>
      <c r="E28" s="65" t="s">
        <v>112</v>
      </c>
      <c r="F28" s="100" t="s">
        <v>321</v>
      </c>
      <c r="G28" s="100" t="s">
        <v>199</v>
      </c>
      <c r="H28" s="65" t="s">
        <v>334</v>
      </c>
      <c r="I28" s="86" t="s">
        <v>117</v>
      </c>
      <c r="J28" s="17" t="s">
        <v>229</v>
      </c>
      <c r="K28" s="65" t="s">
        <v>201</v>
      </c>
      <c r="L28" s="65" t="s">
        <v>208</v>
      </c>
      <c r="M28" s="26" t="s">
        <v>210</v>
      </c>
      <c r="N28" s="17" t="s">
        <v>353</v>
      </c>
      <c r="O28" s="5" t="s">
        <v>386</v>
      </c>
      <c r="P28" s="73" t="s">
        <v>375</v>
      </c>
      <c r="Q28" s="73"/>
      <c r="R28" s="56" t="s">
        <v>378</v>
      </c>
      <c r="S28" s="5" t="s">
        <v>375</v>
      </c>
      <c r="T28" s="59" t="s">
        <v>398</v>
      </c>
      <c r="U28" s="60" t="s">
        <v>390</v>
      </c>
      <c r="V28" s="5" t="s">
        <v>402</v>
      </c>
      <c r="W28" s="5"/>
      <c r="X28" s="5" t="s">
        <v>401</v>
      </c>
      <c r="Y28" s="5" t="s">
        <v>196</v>
      </c>
    </row>
    <row r="29" spans="1:25" ht="120" customHeight="1" x14ac:dyDescent="0.35">
      <c r="A29" s="21" t="str">
        <f>A28</f>
        <v>Ufficio vigilanza centrali di committenza e concessioni di servizi</v>
      </c>
      <c r="B29" s="66">
        <v>2</v>
      </c>
      <c r="C29" s="99"/>
      <c r="D29" s="99"/>
      <c r="E29" s="65" t="s">
        <v>112</v>
      </c>
      <c r="F29" s="100"/>
      <c r="G29" s="100"/>
      <c r="H29" s="65">
        <v>0.5</v>
      </c>
      <c r="I29" s="86" t="s">
        <v>218</v>
      </c>
      <c r="J29" s="17" t="s">
        <v>315</v>
      </c>
      <c r="K29" s="65" t="s">
        <v>199</v>
      </c>
      <c r="L29" s="65" t="s">
        <v>208</v>
      </c>
      <c r="M29" s="65" t="s">
        <v>222</v>
      </c>
      <c r="N29" s="17" t="s">
        <v>353</v>
      </c>
      <c r="O29" s="5" t="s">
        <v>386</v>
      </c>
      <c r="P29" s="73" t="s">
        <v>375</v>
      </c>
      <c r="Q29" s="73"/>
      <c r="R29" s="56" t="s">
        <v>378</v>
      </c>
      <c r="S29" s="5" t="s">
        <v>382</v>
      </c>
      <c r="T29" s="59" t="s">
        <v>400</v>
      </c>
      <c r="U29" s="60" t="s">
        <v>390</v>
      </c>
      <c r="V29" s="5" t="s">
        <v>402</v>
      </c>
      <c r="W29" s="5"/>
      <c r="X29" s="5" t="s">
        <v>401</v>
      </c>
      <c r="Y29" s="5" t="s">
        <v>196</v>
      </c>
    </row>
    <row r="30" spans="1:25" ht="92.25" customHeight="1" x14ac:dyDescent="0.35">
      <c r="A30" s="21" t="str">
        <f t="shared" ref="A30:A37" si="1">A29</f>
        <v>Ufficio vigilanza centrali di committenza e concessioni di servizi</v>
      </c>
      <c r="B30" s="66">
        <v>2</v>
      </c>
      <c r="C30" s="99"/>
      <c r="D30" s="99"/>
      <c r="E30" s="66" t="s">
        <v>257</v>
      </c>
      <c r="F30" s="99" t="s">
        <v>230</v>
      </c>
      <c r="G30" s="99" t="s">
        <v>199</v>
      </c>
      <c r="H30" s="66">
        <v>0.5</v>
      </c>
      <c r="I30" s="85" t="s">
        <v>260</v>
      </c>
      <c r="J30" s="21" t="s">
        <v>231</v>
      </c>
      <c r="K30" s="66" t="s">
        <v>199</v>
      </c>
      <c r="L30" s="66" t="s">
        <v>208</v>
      </c>
      <c r="M30" s="20" t="s">
        <v>222</v>
      </c>
      <c r="N30" s="16" t="s">
        <v>340</v>
      </c>
      <c r="O30" s="5" t="s">
        <v>386</v>
      </c>
      <c r="P30" s="73" t="s">
        <v>375</v>
      </c>
      <c r="Q30" s="73"/>
      <c r="R30" s="56" t="s">
        <v>376</v>
      </c>
      <c r="S30" s="5" t="s">
        <v>382</v>
      </c>
      <c r="T30" s="59" t="s">
        <v>400</v>
      </c>
      <c r="U30" s="60" t="s">
        <v>390</v>
      </c>
      <c r="V30" s="5" t="s">
        <v>402</v>
      </c>
      <c r="W30" s="5"/>
      <c r="X30" s="5" t="s">
        <v>401</v>
      </c>
      <c r="Y30" s="5" t="s">
        <v>196</v>
      </c>
    </row>
    <row r="31" spans="1:25" ht="92.25" customHeight="1" x14ac:dyDescent="0.35">
      <c r="A31" s="21" t="str">
        <f>A29</f>
        <v>Ufficio vigilanza centrali di committenza e concessioni di servizi</v>
      </c>
      <c r="B31" s="66">
        <v>2</v>
      </c>
      <c r="C31" s="99"/>
      <c r="D31" s="99"/>
      <c r="E31" s="66" t="s">
        <v>257</v>
      </c>
      <c r="F31" s="99"/>
      <c r="G31" s="99"/>
      <c r="H31" s="66" t="s">
        <v>334</v>
      </c>
      <c r="I31" s="85" t="s">
        <v>261</v>
      </c>
      <c r="J31" s="21" t="s">
        <v>232</v>
      </c>
      <c r="K31" s="66" t="s">
        <v>201</v>
      </c>
      <c r="L31" s="20" t="s">
        <v>208</v>
      </c>
      <c r="M31" s="20" t="s">
        <v>210</v>
      </c>
      <c r="N31" s="16" t="s">
        <v>354</v>
      </c>
      <c r="O31" s="5" t="s">
        <v>386</v>
      </c>
      <c r="P31" s="73" t="s">
        <v>375</v>
      </c>
      <c r="Q31" s="73"/>
      <c r="R31" s="56" t="s">
        <v>378</v>
      </c>
      <c r="S31" s="5" t="s">
        <v>375</v>
      </c>
      <c r="T31" s="59" t="s">
        <v>398</v>
      </c>
      <c r="U31" s="60" t="s">
        <v>390</v>
      </c>
      <c r="V31" s="5" t="s">
        <v>402</v>
      </c>
      <c r="W31" s="5"/>
      <c r="X31" s="5" t="s">
        <v>401</v>
      </c>
      <c r="Y31" s="5" t="s">
        <v>196</v>
      </c>
    </row>
    <row r="32" spans="1:25" ht="77.25" customHeight="1" x14ac:dyDescent="0.35">
      <c r="A32" s="21" t="str">
        <f>A30</f>
        <v>Ufficio vigilanza centrali di committenza e concessioni di servizi</v>
      </c>
      <c r="B32" s="66">
        <v>2</v>
      </c>
      <c r="C32" s="99"/>
      <c r="D32" s="99"/>
      <c r="E32" s="66" t="s">
        <v>257</v>
      </c>
      <c r="F32" s="99"/>
      <c r="G32" s="99"/>
      <c r="H32" s="66">
        <v>0.5</v>
      </c>
      <c r="I32" s="85" t="s">
        <v>262</v>
      </c>
      <c r="J32" s="21" t="s">
        <v>233</v>
      </c>
      <c r="K32" s="66" t="s">
        <v>199</v>
      </c>
      <c r="L32" s="66" t="s">
        <v>208</v>
      </c>
      <c r="M32" s="66" t="s">
        <v>222</v>
      </c>
      <c r="N32" s="16" t="s">
        <v>348</v>
      </c>
      <c r="O32" s="5" t="s">
        <v>386</v>
      </c>
      <c r="P32" s="73" t="s">
        <v>375</v>
      </c>
      <c r="Q32" s="73"/>
      <c r="R32" s="56" t="s">
        <v>379</v>
      </c>
      <c r="S32" s="5" t="s">
        <v>375</v>
      </c>
      <c r="T32" s="59" t="s">
        <v>400</v>
      </c>
      <c r="U32" s="9" t="s">
        <v>410</v>
      </c>
      <c r="V32" s="5" t="s">
        <v>402</v>
      </c>
      <c r="W32" s="5"/>
      <c r="X32" s="5" t="s">
        <v>401</v>
      </c>
      <c r="Y32" s="5" t="s">
        <v>196</v>
      </c>
    </row>
    <row r="33" spans="1:25" ht="93.75" customHeight="1" x14ac:dyDescent="0.35">
      <c r="A33" s="21" t="str">
        <f t="shared" si="1"/>
        <v>Ufficio vigilanza centrali di committenza e concessioni di servizi</v>
      </c>
      <c r="B33" s="66">
        <v>2</v>
      </c>
      <c r="C33" s="99"/>
      <c r="D33" s="99"/>
      <c r="E33" s="65" t="s">
        <v>258</v>
      </c>
      <c r="F33" s="100" t="s">
        <v>234</v>
      </c>
      <c r="G33" s="100" t="s">
        <v>199</v>
      </c>
      <c r="H33" s="65">
        <v>0.5</v>
      </c>
      <c r="I33" s="86" t="s">
        <v>263</v>
      </c>
      <c r="J33" s="17" t="s">
        <v>235</v>
      </c>
      <c r="K33" s="65" t="s">
        <v>199</v>
      </c>
      <c r="L33" s="65" t="s">
        <v>208</v>
      </c>
      <c r="M33" s="26" t="s">
        <v>222</v>
      </c>
      <c r="N33" s="17" t="s">
        <v>355</v>
      </c>
      <c r="O33" s="5" t="s">
        <v>386</v>
      </c>
      <c r="P33" s="73" t="s">
        <v>375</v>
      </c>
      <c r="Q33" s="73"/>
      <c r="R33" s="56" t="s">
        <v>374</v>
      </c>
      <c r="S33" s="5" t="s">
        <v>383</v>
      </c>
      <c r="T33" s="59" t="s">
        <v>400</v>
      </c>
      <c r="U33" s="9" t="s">
        <v>410</v>
      </c>
      <c r="V33" s="5" t="s">
        <v>402</v>
      </c>
      <c r="W33" s="5"/>
      <c r="X33" s="5" t="s">
        <v>401</v>
      </c>
      <c r="Y33" s="5" t="s">
        <v>196</v>
      </c>
    </row>
    <row r="34" spans="1:25" ht="75.75" customHeight="1" x14ac:dyDescent="0.35">
      <c r="A34" s="21" t="str">
        <f t="shared" si="1"/>
        <v>Ufficio vigilanza centrali di committenza e concessioni di servizi</v>
      </c>
      <c r="B34" s="66">
        <v>2</v>
      </c>
      <c r="C34" s="99"/>
      <c r="D34" s="99"/>
      <c r="E34" s="65" t="s">
        <v>258</v>
      </c>
      <c r="F34" s="100"/>
      <c r="G34" s="100"/>
      <c r="H34" s="65">
        <v>0.5</v>
      </c>
      <c r="I34" s="86" t="s">
        <v>264</v>
      </c>
      <c r="J34" s="17" t="s">
        <v>271</v>
      </c>
      <c r="K34" s="65" t="s">
        <v>199</v>
      </c>
      <c r="L34" s="65" t="s">
        <v>208</v>
      </c>
      <c r="M34" s="65" t="s">
        <v>222</v>
      </c>
      <c r="N34" s="17" t="s">
        <v>349</v>
      </c>
      <c r="O34" s="5" t="s">
        <v>386</v>
      </c>
      <c r="P34" s="73" t="s">
        <v>375</v>
      </c>
      <c r="Q34" s="73"/>
      <c r="R34" s="56" t="s">
        <v>374</v>
      </c>
      <c r="S34" s="5" t="s">
        <v>383</v>
      </c>
      <c r="T34" s="59" t="s">
        <v>400</v>
      </c>
      <c r="U34" s="60" t="s">
        <v>388</v>
      </c>
      <c r="V34" s="5" t="s">
        <v>402</v>
      </c>
      <c r="W34" s="5"/>
      <c r="X34" s="5" t="s">
        <v>401</v>
      </c>
      <c r="Y34" s="5" t="s">
        <v>196</v>
      </c>
    </row>
    <row r="35" spans="1:25" ht="91.5" customHeight="1" x14ac:dyDescent="0.35">
      <c r="A35" s="21" t="str">
        <f t="shared" si="1"/>
        <v>Ufficio vigilanza centrali di committenza e concessioni di servizi</v>
      </c>
      <c r="B35" s="66">
        <v>2</v>
      </c>
      <c r="C35" s="99"/>
      <c r="D35" s="99"/>
      <c r="E35" s="66" t="s">
        <v>259</v>
      </c>
      <c r="F35" s="99" t="s">
        <v>236</v>
      </c>
      <c r="G35" s="99" t="s">
        <v>199</v>
      </c>
      <c r="H35" s="66" t="s">
        <v>334</v>
      </c>
      <c r="I35" s="85" t="s">
        <v>265</v>
      </c>
      <c r="J35" s="16" t="s">
        <v>245</v>
      </c>
      <c r="K35" s="66" t="s">
        <v>201</v>
      </c>
      <c r="L35" s="66" t="s">
        <v>208</v>
      </c>
      <c r="M35" s="20" t="s">
        <v>210</v>
      </c>
      <c r="N35" s="16" t="s">
        <v>356</v>
      </c>
      <c r="O35" s="5" t="s">
        <v>386</v>
      </c>
      <c r="P35" s="73" t="s">
        <v>375</v>
      </c>
      <c r="Q35" s="73"/>
      <c r="R35" s="56" t="s">
        <v>378</v>
      </c>
      <c r="S35" s="5" t="s">
        <v>375</v>
      </c>
      <c r="T35" s="59" t="s">
        <v>400</v>
      </c>
      <c r="U35" s="60" t="s">
        <v>390</v>
      </c>
      <c r="V35" s="5" t="s">
        <v>402</v>
      </c>
      <c r="W35" s="5"/>
      <c r="X35" s="5" t="s">
        <v>401</v>
      </c>
      <c r="Y35" s="5" t="s">
        <v>196</v>
      </c>
    </row>
    <row r="36" spans="1:25" ht="98.25" customHeight="1" x14ac:dyDescent="0.35">
      <c r="A36" s="21" t="str">
        <f t="shared" si="1"/>
        <v>Ufficio vigilanza centrali di committenza e concessioni di servizi</v>
      </c>
      <c r="B36" s="66">
        <v>2</v>
      </c>
      <c r="C36" s="99"/>
      <c r="D36" s="99"/>
      <c r="E36" s="66" t="s">
        <v>259</v>
      </c>
      <c r="F36" s="99"/>
      <c r="G36" s="99"/>
      <c r="H36" s="66">
        <v>1</v>
      </c>
      <c r="I36" s="85" t="s">
        <v>266</v>
      </c>
      <c r="J36" s="16" t="s">
        <v>237</v>
      </c>
      <c r="K36" s="66" t="s">
        <v>199</v>
      </c>
      <c r="L36" s="66" t="s">
        <v>208</v>
      </c>
      <c r="M36" s="66" t="s">
        <v>222</v>
      </c>
      <c r="N36" s="16" t="s">
        <v>357</v>
      </c>
      <c r="O36" s="5" t="s">
        <v>386</v>
      </c>
      <c r="P36" s="73" t="s">
        <v>375</v>
      </c>
      <c r="Q36" s="73"/>
      <c r="R36" s="56" t="s">
        <v>376</v>
      </c>
      <c r="S36" s="5" t="s">
        <v>382</v>
      </c>
      <c r="T36" s="59" t="s">
        <v>400</v>
      </c>
      <c r="U36" s="60" t="s">
        <v>390</v>
      </c>
      <c r="V36" s="5" t="s">
        <v>402</v>
      </c>
      <c r="W36" s="5"/>
      <c r="X36" s="5" t="s">
        <v>401</v>
      </c>
      <c r="Y36" s="5" t="s">
        <v>196</v>
      </c>
    </row>
    <row r="37" spans="1:25" ht="58.5" customHeight="1" x14ac:dyDescent="0.35">
      <c r="A37" s="21" t="str">
        <f t="shared" si="1"/>
        <v>Ufficio vigilanza centrali di committenza e concessioni di servizi</v>
      </c>
      <c r="B37" s="66">
        <v>2</v>
      </c>
      <c r="C37" s="99"/>
      <c r="D37" s="99"/>
      <c r="E37" s="65" t="s">
        <v>267</v>
      </c>
      <c r="F37" s="100" t="s">
        <v>238</v>
      </c>
      <c r="G37" s="100" t="s">
        <v>199</v>
      </c>
      <c r="H37" s="65">
        <v>0.5</v>
      </c>
      <c r="I37" s="86" t="s">
        <v>268</v>
      </c>
      <c r="J37" s="17" t="s">
        <v>239</v>
      </c>
      <c r="K37" s="65" t="s">
        <v>199</v>
      </c>
      <c r="L37" s="65" t="s">
        <v>206</v>
      </c>
      <c r="M37" s="26" t="s">
        <v>222</v>
      </c>
      <c r="N37" s="26" t="s">
        <v>337</v>
      </c>
      <c r="O37" s="5" t="s">
        <v>384</v>
      </c>
      <c r="P37" s="5" t="s">
        <v>384</v>
      </c>
      <c r="Q37" s="5" t="s">
        <v>384</v>
      </c>
      <c r="R37" s="5" t="s">
        <v>384</v>
      </c>
      <c r="S37" s="5" t="s">
        <v>384</v>
      </c>
      <c r="T37" s="5" t="s">
        <v>384</v>
      </c>
      <c r="U37" s="5" t="s">
        <v>384</v>
      </c>
    </row>
    <row r="38" spans="1:25" ht="90" customHeight="1" x14ac:dyDescent="0.35">
      <c r="A38" s="21" t="str">
        <f t="shared" ref="A38" si="2">A37</f>
        <v>Ufficio vigilanza centrali di committenza e concessioni di servizi</v>
      </c>
      <c r="B38" s="66">
        <v>2</v>
      </c>
      <c r="C38" s="99"/>
      <c r="D38" s="99"/>
      <c r="E38" s="65" t="s">
        <v>267</v>
      </c>
      <c r="F38" s="100"/>
      <c r="G38" s="100"/>
      <c r="H38" s="65" t="s">
        <v>334</v>
      </c>
      <c r="I38" s="86" t="s">
        <v>269</v>
      </c>
      <c r="J38" s="17" t="s">
        <v>240</v>
      </c>
      <c r="K38" s="65" t="s">
        <v>199</v>
      </c>
      <c r="L38" s="26" t="s">
        <v>206</v>
      </c>
      <c r="M38" s="26" t="s">
        <v>222</v>
      </c>
      <c r="N38" s="17" t="s">
        <v>350</v>
      </c>
      <c r="O38" s="5" t="s">
        <v>387</v>
      </c>
      <c r="P38" s="73" t="s">
        <v>375</v>
      </c>
      <c r="Q38" s="73"/>
      <c r="R38" s="56" t="s">
        <v>378</v>
      </c>
      <c r="S38" s="5" t="s">
        <v>375</v>
      </c>
      <c r="T38" s="59" t="s">
        <v>400</v>
      </c>
      <c r="U38" s="60" t="s">
        <v>390</v>
      </c>
      <c r="V38" s="5" t="s">
        <v>402</v>
      </c>
      <c r="W38" s="5"/>
      <c r="X38" s="5" t="s">
        <v>401</v>
      </c>
      <c r="Y38" s="5" t="s">
        <v>196</v>
      </c>
    </row>
    <row r="39" spans="1:25" ht="77.25" customHeight="1" x14ac:dyDescent="0.35">
      <c r="A39" s="21" t="str">
        <f>A37</f>
        <v>Ufficio vigilanza centrali di committenza e concessioni di servizi</v>
      </c>
      <c r="B39" s="66">
        <v>2</v>
      </c>
      <c r="C39" s="99"/>
      <c r="D39" s="99"/>
      <c r="E39" s="65" t="s">
        <v>267</v>
      </c>
      <c r="F39" s="100"/>
      <c r="G39" s="100"/>
      <c r="H39" s="65">
        <v>0.1</v>
      </c>
      <c r="I39" s="86" t="s">
        <v>270</v>
      </c>
      <c r="J39" s="17" t="s">
        <v>241</v>
      </c>
      <c r="K39" s="65" t="s">
        <v>199</v>
      </c>
      <c r="L39" s="65" t="s">
        <v>206</v>
      </c>
      <c r="M39" s="86" t="s">
        <v>407</v>
      </c>
      <c r="N39" s="26" t="s">
        <v>337</v>
      </c>
      <c r="O39" s="5" t="s">
        <v>384</v>
      </c>
      <c r="P39" s="5" t="s">
        <v>384</v>
      </c>
      <c r="Q39" s="5" t="s">
        <v>384</v>
      </c>
      <c r="R39" s="5" t="s">
        <v>384</v>
      </c>
      <c r="S39" s="5" t="s">
        <v>384</v>
      </c>
      <c r="T39" s="5" t="s">
        <v>384</v>
      </c>
      <c r="U39" s="5" t="s">
        <v>384</v>
      </c>
    </row>
    <row r="40" spans="1:25" ht="54.75" customHeight="1" x14ac:dyDescent="0.35">
      <c r="A40" s="21" t="str">
        <f t="shared" ref="A40:A41" si="3">A39</f>
        <v>Ufficio vigilanza centrali di committenza e concessioni di servizi</v>
      </c>
      <c r="B40" s="66">
        <v>2</v>
      </c>
      <c r="C40" s="99"/>
      <c r="D40" s="99"/>
      <c r="E40" s="66" t="s">
        <v>276</v>
      </c>
      <c r="F40" s="99" t="s">
        <v>277</v>
      </c>
      <c r="G40" s="99" t="s">
        <v>201</v>
      </c>
      <c r="H40" s="66">
        <v>0.2</v>
      </c>
      <c r="I40" s="85" t="s">
        <v>278</v>
      </c>
      <c r="J40" s="16" t="s">
        <v>322</v>
      </c>
      <c r="K40" s="66" t="s">
        <v>201</v>
      </c>
      <c r="L40" s="66" t="s">
        <v>206</v>
      </c>
      <c r="M40" s="81" t="s">
        <v>407</v>
      </c>
      <c r="N40" s="66" t="s">
        <v>337</v>
      </c>
      <c r="O40" s="5" t="s">
        <v>384</v>
      </c>
      <c r="P40" s="5" t="s">
        <v>384</v>
      </c>
      <c r="Q40" s="5" t="s">
        <v>384</v>
      </c>
      <c r="R40" s="5" t="s">
        <v>384</v>
      </c>
      <c r="S40" s="5" t="s">
        <v>384</v>
      </c>
      <c r="T40" s="5" t="s">
        <v>384</v>
      </c>
      <c r="U40" s="5" t="s">
        <v>384</v>
      </c>
    </row>
    <row r="41" spans="1:25" ht="56.25" customHeight="1" x14ac:dyDescent="0.35">
      <c r="A41" s="21" t="str">
        <f t="shared" si="3"/>
        <v>Ufficio vigilanza centrali di committenza e concessioni di servizi</v>
      </c>
      <c r="B41" s="66">
        <v>2</v>
      </c>
      <c r="C41" s="99"/>
      <c r="D41" s="99"/>
      <c r="E41" s="66" t="s">
        <v>276</v>
      </c>
      <c r="F41" s="99"/>
      <c r="G41" s="99"/>
      <c r="H41" s="66">
        <v>0.1</v>
      </c>
      <c r="I41" s="85" t="s">
        <v>279</v>
      </c>
      <c r="J41" s="16" t="s">
        <v>316</v>
      </c>
      <c r="K41" s="66" t="s">
        <v>201</v>
      </c>
      <c r="L41" s="66" t="s">
        <v>206</v>
      </c>
      <c r="M41" s="81" t="s">
        <v>407</v>
      </c>
      <c r="N41" s="66" t="s">
        <v>337</v>
      </c>
      <c r="O41" s="5" t="s">
        <v>384</v>
      </c>
      <c r="P41" s="5" t="s">
        <v>384</v>
      </c>
      <c r="Q41" s="5" t="s">
        <v>384</v>
      </c>
      <c r="R41" s="5" t="s">
        <v>384</v>
      </c>
      <c r="S41" s="5" t="s">
        <v>384</v>
      </c>
      <c r="T41" s="5" t="s">
        <v>384</v>
      </c>
      <c r="U41" s="5" t="s">
        <v>384</v>
      </c>
    </row>
    <row r="42" spans="1:25" ht="179.25" customHeight="1" x14ac:dyDescent="0.35">
      <c r="A42" s="30" t="s">
        <v>418</v>
      </c>
      <c r="B42" s="68">
        <v>3</v>
      </c>
      <c r="C42" s="95" t="s">
        <v>421</v>
      </c>
      <c r="D42" s="95" t="s">
        <v>199</v>
      </c>
      <c r="E42" s="68" t="s">
        <v>119</v>
      </c>
      <c r="F42" s="95" t="s">
        <v>242</v>
      </c>
      <c r="G42" s="95" t="s">
        <v>201</v>
      </c>
      <c r="H42" s="52">
        <v>0.83333333333333337</v>
      </c>
      <c r="I42" s="81" t="s">
        <v>124</v>
      </c>
      <c r="J42" s="31" t="s">
        <v>335</v>
      </c>
      <c r="K42" s="68" t="s">
        <v>201</v>
      </c>
      <c r="L42" s="68" t="s">
        <v>208</v>
      </c>
      <c r="M42" s="32" t="s">
        <v>210</v>
      </c>
      <c r="N42" s="31" t="s">
        <v>338</v>
      </c>
      <c r="O42" s="5" t="s">
        <v>387</v>
      </c>
      <c r="P42" s="73" t="s">
        <v>375</v>
      </c>
      <c r="Q42" s="73"/>
      <c r="R42" s="56" t="s">
        <v>378</v>
      </c>
      <c r="S42" s="5" t="s">
        <v>375</v>
      </c>
      <c r="T42" s="59" t="s">
        <v>398</v>
      </c>
      <c r="U42" s="60" t="s">
        <v>405</v>
      </c>
      <c r="V42" s="5" t="s">
        <v>402</v>
      </c>
      <c r="W42" s="5"/>
      <c r="X42" s="75" t="s">
        <v>408</v>
      </c>
      <c r="Y42" s="5" t="s">
        <v>196</v>
      </c>
    </row>
    <row r="43" spans="1:25" ht="174.75" customHeight="1" x14ac:dyDescent="0.35">
      <c r="A43" s="30" t="str">
        <f t="shared" si="0"/>
        <v>Ufficio vigilanza centrali di committenza e concessioni di servizi</v>
      </c>
      <c r="B43" s="68">
        <v>3</v>
      </c>
      <c r="C43" s="95"/>
      <c r="D43" s="95"/>
      <c r="E43" s="68" t="s">
        <v>119</v>
      </c>
      <c r="F43" s="95"/>
      <c r="G43" s="95"/>
      <c r="H43" s="68">
        <v>1</v>
      </c>
      <c r="I43" s="81" t="s">
        <v>154</v>
      </c>
      <c r="J43" s="31" t="s">
        <v>317</v>
      </c>
      <c r="K43" s="68" t="s">
        <v>201</v>
      </c>
      <c r="L43" s="32" t="s">
        <v>208</v>
      </c>
      <c r="M43" s="32" t="s">
        <v>210</v>
      </c>
      <c r="N43" s="31" t="s">
        <v>341</v>
      </c>
      <c r="O43" s="5" t="s">
        <v>387</v>
      </c>
      <c r="P43" s="73" t="s">
        <v>375</v>
      </c>
      <c r="Q43" s="73"/>
      <c r="R43" s="56" t="s">
        <v>376</v>
      </c>
      <c r="S43" s="5" t="s">
        <v>382</v>
      </c>
      <c r="T43" s="5" t="s">
        <v>391</v>
      </c>
      <c r="U43" s="61" t="s">
        <v>396</v>
      </c>
      <c r="V43" s="5" t="s">
        <v>395</v>
      </c>
      <c r="W43" s="5" t="s">
        <v>416</v>
      </c>
      <c r="X43" s="74" t="s">
        <v>406</v>
      </c>
      <c r="Y43" s="5" t="s">
        <v>196</v>
      </c>
    </row>
    <row r="44" spans="1:25" ht="159.75" customHeight="1" x14ac:dyDescent="0.35">
      <c r="A44" s="30" t="str">
        <f t="shared" si="0"/>
        <v>Ufficio vigilanza centrali di committenza e concessioni di servizi</v>
      </c>
      <c r="B44" s="68">
        <v>3</v>
      </c>
      <c r="C44" s="95"/>
      <c r="D44" s="95"/>
      <c r="E44" s="67" t="s">
        <v>120</v>
      </c>
      <c r="F44" s="97" t="s">
        <v>248</v>
      </c>
      <c r="G44" s="97" t="s">
        <v>199</v>
      </c>
      <c r="H44" s="67" t="s">
        <v>334</v>
      </c>
      <c r="I44" s="83" t="s">
        <v>125</v>
      </c>
      <c r="J44" s="27" t="s">
        <v>243</v>
      </c>
      <c r="K44" s="67" t="s">
        <v>199</v>
      </c>
      <c r="L44" s="67" t="s">
        <v>208</v>
      </c>
      <c r="M44" s="29" t="s">
        <v>210</v>
      </c>
      <c r="N44" s="27" t="s">
        <v>342</v>
      </c>
      <c r="O44" s="5" t="s">
        <v>387</v>
      </c>
      <c r="P44" s="73" t="s">
        <v>375</v>
      </c>
      <c r="Q44" s="73"/>
      <c r="R44" s="56" t="s">
        <v>378</v>
      </c>
      <c r="S44" s="5" t="s">
        <v>375</v>
      </c>
      <c r="T44" s="5" t="s">
        <v>391</v>
      </c>
      <c r="U44" s="60" t="s">
        <v>405</v>
      </c>
      <c r="V44" s="5" t="s">
        <v>402</v>
      </c>
      <c r="W44" s="5"/>
      <c r="X44" s="75" t="s">
        <v>408</v>
      </c>
      <c r="Y44" s="5" t="s">
        <v>196</v>
      </c>
    </row>
    <row r="45" spans="1:25" ht="156" customHeight="1" x14ac:dyDescent="0.35">
      <c r="A45" s="30" t="str">
        <f t="shared" si="0"/>
        <v>Ufficio vigilanza centrali di committenza e concessioni di servizi</v>
      </c>
      <c r="B45" s="68">
        <v>3</v>
      </c>
      <c r="C45" s="95"/>
      <c r="D45" s="95"/>
      <c r="E45" s="67" t="s">
        <v>120</v>
      </c>
      <c r="F45" s="97"/>
      <c r="G45" s="97"/>
      <c r="H45" s="67" t="s">
        <v>334</v>
      </c>
      <c r="I45" s="83" t="s">
        <v>155</v>
      </c>
      <c r="J45" s="27" t="s">
        <v>219</v>
      </c>
      <c r="K45" s="67" t="s">
        <v>201</v>
      </c>
      <c r="L45" s="29" t="s">
        <v>208</v>
      </c>
      <c r="M45" s="29" t="s">
        <v>210</v>
      </c>
      <c r="N45" s="27" t="s">
        <v>338</v>
      </c>
      <c r="O45" s="5" t="s">
        <v>386</v>
      </c>
      <c r="P45" s="73" t="s">
        <v>375</v>
      </c>
      <c r="Q45" s="73"/>
      <c r="R45" s="56" t="s">
        <v>378</v>
      </c>
      <c r="S45" s="5" t="s">
        <v>375</v>
      </c>
      <c r="T45" s="5" t="s">
        <v>391</v>
      </c>
      <c r="U45" s="60" t="s">
        <v>405</v>
      </c>
      <c r="V45" s="5" t="s">
        <v>402</v>
      </c>
      <c r="W45" s="5"/>
      <c r="X45" s="75" t="s">
        <v>408</v>
      </c>
      <c r="Y45" s="5" t="s">
        <v>196</v>
      </c>
    </row>
    <row r="46" spans="1:25" ht="181.5" customHeight="1" x14ac:dyDescent="0.35">
      <c r="A46" s="30" t="str">
        <f t="shared" si="0"/>
        <v>Ufficio vigilanza centrali di committenza e concessioni di servizi</v>
      </c>
      <c r="B46" s="68">
        <v>3</v>
      </c>
      <c r="C46" s="95"/>
      <c r="D46" s="95"/>
      <c r="E46" s="68" t="s">
        <v>121</v>
      </c>
      <c r="F46" s="95" t="s">
        <v>280</v>
      </c>
      <c r="G46" s="95" t="s">
        <v>199</v>
      </c>
      <c r="H46" s="39">
        <v>0.83333333333333337</v>
      </c>
      <c r="I46" s="81" t="s">
        <v>126</v>
      </c>
      <c r="J46" s="31" t="s">
        <v>318</v>
      </c>
      <c r="K46" s="68" t="s">
        <v>201</v>
      </c>
      <c r="L46" s="68" t="s">
        <v>208</v>
      </c>
      <c r="M46" s="32" t="s">
        <v>222</v>
      </c>
      <c r="N46" s="31" t="s">
        <v>358</v>
      </c>
      <c r="O46" s="5" t="s">
        <v>387</v>
      </c>
      <c r="P46" s="73" t="s">
        <v>375</v>
      </c>
      <c r="Q46" s="73"/>
      <c r="R46" s="56" t="s">
        <v>378</v>
      </c>
      <c r="S46" s="5" t="s">
        <v>375</v>
      </c>
      <c r="T46" s="5" t="s">
        <v>391</v>
      </c>
      <c r="U46" s="60" t="s">
        <v>405</v>
      </c>
      <c r="V46" s="5" t="s">
        <v>402</v>
      </c>
      <c r="W46" s="5"/>
      <c r="X46" s="75" t="s">
        <v>408</v>
      </c>
      <c r="Y46" s="5" t="s">
        <v>196</v>
      </c>
    </row>
    <row r="47" spans="1:25" s="8" customFormat="1" ht="193.5" customHeight="1" x14ac:dyDescent="0.35">
      <c r="A47" s="30" t="str">
        <f>A45</f>
        <v>Ufficio vigilanza centrali di committenza e concessioni di servizi</v>
      </c>
      <c r="B47" s="68">
        <v>3</v>
      </c>
      <c r="C47" s="95"/>
      <c r="D47" s="95"/>
      <c r="E47" s="68" t="s">
        <v>121</v>
      </c>
      <c r="F47" s="95"/>
      <c r="G47" s="95"/>
      <c r="H47" s="39">
        <v>0.5</v>
      </c>
      <c r="I47" s="81" t="s">
        <v>156</v>
      </c>
      <c r="J47" s="31" t="s">
        <v>336</v>
      </c>
      <c r="K47" s="68" t="s">
        <v>201</v>
      </c>
      <c r="L47" s="68" t="s">
        <v>206</v>
      </c>
      <c r="M47" s="68" t="s">
        <v>210</v>
      </c>
      <c r="N47" s="31" t="s">
        <v>359</v>
      </c>
      <c r="O47" s="5" t="s">
        <v>387</v>
      </c>
      <c r="P47" s="73" t="s">
        <v>375</v>
      </c>
      <c r="Q47" s="73"/>
      <c r="R47" s="56" t="s">
        <v>378</v>
      </c>
      <c r="S47" s="5" t="s">
        <v>375</v>
      </c>
      <c r="T47" s="5" t="s">
        <v>391</v>
      </c>
      <c r="U47" s="60" t="s">
        <v>405</v>
      </c>
      <c r="V47" s="5" t="s">
        <v>402</v>
      </c>
      <c r="W47" s="5"/>
      <c r="X47" s="75" t="s">
        <v>408</v>
      </c>
      <c r="Y47" s="5" t="s">
        <v>196</v>
      </c>
    </row>
    <row r="48" spans="1:25" ht="144" customHeight="1" x14ac:dyDescent="0.35">
      <c r="A48" s="30" t="str">
        <f>A45</f>
        <v>Ufficio vigilanza centrali di committenza e concessioni di servizi</v>
      </c>
      <c r="B48" s="68">
        <v>3</v>
      </c>
      <c r="C48" s="95"/>
      <c r="D48" s="95"/>
      <c r="E48" s="68" t="s">
        <v>121</v>
      </c>
      <c r="F48" s="95"/>
      <c r="G48" s="95"/>
      <c r="H48" s="39">
        <v>1</v>
      </c>
      <c r="I48" s="81" t="s">
        <v>283</v>
      </c>
      <c r="J48" s="31" t="s">
        <v>282</v>
      </c>
      <c r="K48" s="68" t="s">
        <v>201</v>
      </c>
      <c r="L48" s="68" t="s">
        <v>206</v>
      </c>
      <c r="M48" s="68" t="s">
        <v>210</v>
      </c>
      <c r="N48" s="31" t="s">
        <v>360</v>
      </c>
      <c r="O48" s="5" t="s">
        <v>387</v>
      </c>
      <c r="P48" s="73" t="s">
        <v>375</v>
      </c>
      <c r="Q48" s="73"/>
      <c r="R48" s="56" t="s">
        <v>378</v>
      </c>
      <c r="S48" s="5" t="s">
        <v>375</v>
      </c>
      <c r="T48" s="5" t="s">
        <v>391</v>
      </c>
      <c r="U48" s="60" t="s">
        <v>405</v>
      </c>
      <c r="V48" s="5" t="s">
        <v>402</v>
      </c>
      <c r="W48" s="5"/>
      <c r="X48" s="75" t="s">
        <v>408</v>
      </c>
      <c r="Y48" s="5" t="s">
        <v>196</v>
      </c>
    </row>
    <row r="49" spans="1:25" ht="174" customHeight="1" x14ac:dyDescent="0.35">
      <c r="A49" s="30" t="str">
        <f>A46</f>
        <v>Ufficio vigilanza centrali di committenza e concessioni di servizi</v>
      </c>
      <c r="B49" s="68">
        <v>3</v>
      </c>
      <c r="C49" s="95"/>
      <c r="D49" s="95"/>
      <c r="E49" s="68" t="s">
        <v>121</v>
      </c>
      <c r="F49" s="95"/>
      <c r="G49" s="95"/>
      <c r="H49" s="68" t="s">
        <v>334</v>
      </c>
      <c r="I49" s="81" t="s">
        <v>284</v>
      </c>
      <c r="J49" s="31" t="s">
        <v>330</v>
      </c>
      <c r="K49" s="68" t="s">
        <v>199</v>
      </c>
      <c r="L49" s="68" t="s">
        <v>208</v>
      </c>
      <c r="M49" s="68" t="s">
        <v>210</v>
      </c>
      <c r="N49" s="31" t="s">
        <v>360</v>
      </c>
      <c r="O49" s="5" t="s">
        <v>386</v>
      </c>
      <c r="P49" s="73" t="s">
        <v>375</v>
      </c>
      <c r="Q49" s="73"/>
      <c r="R49" s="56" t="s">
        <v>378</v>
      </c>
      <c r="S49" s="5" t="s">
        <v>375</v>
      </c>
      <c r="T49" s="5" t="s">
        <v>391</v>
      </c>
      <c r="U49" s="60" t="s">
        <v>415</v>
      </c>
      <c r="V49" s="5" t="s">
        <v>402</v>
      </c>
      <c r="W49" s="5"/>
      <c r="X49" s="75" t="s">
        <v>408</v>
      </c>
      <c r="Y49" s="5" t="s">
        <v>196</v>
      </c>
    </row>
    <row r="50" spans="1:25" ht="73.5" customHeight="1" x14ac:dyDescent="0.35">
      <c r="A50" s="30" t="str">
        <f>A46</f>
        <v>Ufficio vigilanza centrali di committenza e concessioni di servizi</v>
      </c>
      <c r="B50" s="68">
        <v>3</v>
      </c>
      <c r="C50" s="95"/>
      <c r="D50" s="95"/>
      <c r="E50" s="68" t="s">
        <v>121</v>
      </c>
      <c r="F50" s="95"/>
      <c r="G50" s="95"/>
      <c r="H50" s="68">
        <v>1</v>
      </c>
      <c r="I50" s="81" t="s">
        <v>329</v>
      </c>
      <c r="J50" s="31" t="s">
        <v>274</v>
      </c>
      <c r="K50" s="68" t="s">
        <v>201</v>
      </c>
      <c r="L50" s="32" t="s">
        <v>206</v>
      </c>
      <c r="M50" s="32" t="s">
        <v>210</v>
      </c>
      <c r="N50" s="32" t="s">
        <v>337</v>
      </c>
      <c r="O50" s="5" t="s">
        <v>384</v>
      </c>
      <c r="P50" s="5" t="s">
        <v>384</v>
      </c>
      <c r="Q50" s="5" t="s">
        <v>384</v>
      </c>
      <c r="R50" s="5" t="s">
        <v>384</v>
      </c>
      <c r="S50" s="5" t="s">
        <v>384</v>
      </c>
      <c r="T50" s="5" t="s">
        <v>384</v>
      </c>
      <c r="U50" s="5" t="s">
        <v>384</v>
      </c>
    </row>
    <row r="51" spans="1:25" ht="82.15" customHeight="1" x14ac:dyDescent="0.35">
      <c r="A51" s="30" t="str">
        <f t="shared" si="0"/>
        <v>Ufficio vigilanza centrali di committenza e concessioni di servizi</v>
      </c>
      <c r="B51" s="68">
        <v>3</v>
      </c>
      <c r="C51" s="95"/>
      <c r="D51" s="95"/>
      <c r="E51" s="67" t="s">
        <v>122</v>
      </c>
      <c r="F51" s="67" t="s">
        <v>281</v>
      </c>
      <c r="G51" s="67" t="s">
        <v>199</v>
      </c>
      <c r="H51" s="67" t="s">
        <v>334</v>
      </c>
      <c r="I51" s="83" t="s">
        <v>127</v>
      </c>
      <c r="J51" s="27" t="s">
        <v>320</v>
      </c>
      <c r="K51" s="67" t="s">
        <v>199</v>
      </c>
      <c r="L51" s="67" t="s">
        <v>206</v>
      </c>
      <c r="M51" s="29" t="s">
        <v>210</v>
      </c>
      <c r="N51" s="67" t="s">
        <v>337</v>
      </c>
      <c r="O51" s="5" t="s">
        <v>384</v>
      </c>
      <c r="P51" s="5" t="s">
        <v>384</v>
      </c>
      <c r="Q51" s="5" t="s">
        <v>384</v>
      </c>
      <c r="R51" s="5" t="s">
        <v>384</v>
      </c>
      <c r="S51" s="5" t="s">
        <v>384</v>
      </c>
      <c r="T51" s="5" t="s">
        <v>384</v>
      </c>
      <c r="U51" s="5" t="s">
        <v>384</v>
      </c>
    </row>
    <row r="52" spans="1:25" ht="82.5" customHeight="1" x14ac:dyDescent="0.35">
      <c r="A52" s="30" t="str">
        <f t="shared" si="0"/>
        <v>Ufficio vigilanza centrali di committenza e concessioni di servizi</v>
      </c>
      <c r="B52" s="68">
        <v>3</v>
      </c>
      <c r="C52" s="95"/>
      <c r="D52" s="95"/>
      <c r="E52" s="68" t="s">
        <v>123</v>
      </c>
      <c r="F52" s="95" t="s">
        <v>285</v>
      </c>
      <c r="G52" s="95" t="s">
        <v>199</v>
      </c>
      <c r="H52" s="68">
        <v>0.1</v>
      </c>
      <c r="I52" s="81" t="s">
        <v>128</v>
      </c>
      <c r="J52" s="31" t="s">
        <v>287</v>
      </c>
      <c r="K52" s="68" t="s">
        <v>201</v>
      </c>
      <c r="L52" s="68" t="s">
        <v>206</v>
      </c>
      <c r="M52" s="68" t="s">
        <v>210</v>
      </c>
      <c r="N52" s="68" t="s">
        <v>337</v>
      </c>
      <c r="O52" s="5" t="s">
        <v>384</v>
      </c>
      <c r="P52" s="5" t="s">
        <v>384</v>
      </c>
      <c r="Q52" s="5" t="s">
        <v>384</v>
      </c>
      <c r="R52" s="5" t="s">
        <v>384</v>
      </c>
      <c r="S52" s="5" t="s">
        <v>384</v>
      </c>
      <c r="T52" s="5" t="s">
        <v>384</v>
      </c>
      <c r="U52" s="5" t="s">
        <v>384</v>
      </c>
    </row>
    <row r="53" spans="1:25" ht="79.5" customHeight="1" x14ac:dyDescent="0.35">
      <c r="A53" s="30" t="str">
        <f>A52</f>
        <v>Ufficio vigilanza centrali di committenza e concessioni di servizi</v>
      </c>
      <c r="B53" s="68">
        <v>3</v>
      </c>
      <c r="C53" s="95"/>
      <c r="D53" s="95"/>
      <c r="E53" s="68" t="s">
        <v>123</v>
      </c>
      <c r="F53" s="95"/>
      <c r="G53" s="95"/>
      <c r="H53" s="68">
        <v>1</v>
      </c>
      <c r="I53" s="81" t="s">
        <v>157</v>
      </c>
      <c r="J53" s="31" t="s">
        <v>286</v>
      </c>
      <c r="K53" s="32" t="s">
        <v>201</v>
      </c>
      <c r="L53" s="32" t="s">
        <v>206</v>
      </c>
      <c r="M53" s="68" t="s">
        <v>222</v>
      </c>
      <c r="N53" s="68" t="s">
        <v>337</v>
      </c>
      <c r="O53" s="5" t="s">
        <v>384</v>
      </c>
      <c r="P53" s="5" t="s">
        <v>384</v>
      </c>
      <c r="Q53" s="5" t="s">
        <v>384</v>
      </c>
      <c r="R53" s="5" t="s">
        <v>384</v>
      </c>
      <c r="S53" s="5" t="s">
        <v>384</v>
      </c>
      <c r="T53" s="5" t="s">
        <v>384</v>
      </c>
      <c r="U53" s="5" t="s">
        <v>384</v>
      </c>
    </row>
    <row r="54" spans="1:25" ht="177.75" customHeight="1" x14ac:dyDescent="0.35">
      <c r="A54" s="23" t="s">
        <v>418</v>
      </c>
      <c r="B54" s="69">
        <v>4</v>
      </c>
      <c r="C54" s="96" t="s">
        <v>289</v>
      </c>
      <c r="D54" s="96" t="s">
        <v>199</v>
      </c>
      <c r="E54" s="69" t="s">
        <v>129</v>
      </c>
      <c r="F54" s="96" t="s">
        <v>242</v>
      </c>
      <c r="G54" s="96" t="s">
        <v>201</v>
      </c>
      <c r="H54" s="54">
        <v>0.83333333333333337</v>
      </c>
      <c r="I54" s="82" t="s">
        <v>133</v>
      </c>
      <c r="J54" s="24" t="s">
        <v>335</v>
      </c>
      <c r="K54" s="69" t="s">
        <v>201</v>
      </c>
      <c r="L54" s="69" t="s">
        <v>208</v>
      </c>
      <c r="M54" s="22" t="s">
        <v>210</v>
      </c>
      <c r="N54" s="24" t="s">
        <v>338</v>
      </c>
      <c r="O54" s="5" t="s">
        <v>387</v>
      </c>
      <c r="P54" s="73" t="s">
        <v>375</v>
      </c>
      <c r="Q54" s="73"/>
      <c r="R54" s="56" t="s">
        <v>378</v>
      </c>
      <c r="S54" s="5" t="s">
        <v>375</v>
      </c>
      <c r="T54" s="59" t="s">
        <v>389</v>
      </c>
      <c r="U54" s="60" t="s">
        <v>405</v>
      </c>
      <c r="V54" s="5" t="s">
        <v>402</v>
      </c>
      <c r="W54" s="5"/>
      <c r="X54" s="75" t="s">
        <v>408</v>
      </c>
      <c r="Y54" s="5" t="s">
        <v>196</v>
      </c>
    </row>
    <row r="55" spans="1:25" ht="153" customHeight="1" x14ac:dyDescent="0.35">
      <c r="A55" s="23" t="str">
        <f t="shared" si="0"/>
        <v>Ufficio vigilanza centrali di committenza e concessioni di servizi</v>
      </c>
      <c r="B55" s="69">
        <v>4</v>
      </c>
      <c r="C55" s="96"/>
      <c r="D55" s="96"/>
      <c r="E55" s="69" t="s">
        <v>129</v>
      </c>
      <c r="F55" s="96"/>
      <c r="G55" s="96"/>
      <c r="H55" s="69">
        <v>1</v>
      </c>
      <c r="I55" s="82" t="s">
        <v>158</v>
      </c>
      <c r="J55" s="24" t="s">
        <v>317</v>
      </c>
      <c r="K55" s="69" t="s">
        <v>201</v>
      </c>
      <c r="L55" s="22" t="s">
        <v>208</v>
      </c>
      <c r="M55" s="22" t="s">
        <v>210</v>
      </c>
      <c r="N55" s="24" t="s">
        <v>341</v>
      </c>
      <c r="O55" s="5" t="s">
        <v>387</v>
      </c>
      <c r="P55" s="73" t="s">
        <v>375</v>
      </c>
      <c r="Q55" s="73"/>
      <c r="R55" s="56" t="s">
        <v>376</v>
      </c>
      <c r="S55" s="5" t="s">
        <v>382</v>
      </c>
      <c r="T55" s="59" t="s">
        <v>389</v>
      </c>
      <c r="U55" s="60" t="s">
        <v>405</v>
      </c>
      <c r="V55" s="5" t="s">
        <v>402</v>
      </c>
      <c r="W55" s="5"/>
      <c r="X55" s="75" t="s">
        <v>408</v>
      </c>
      <c r="Y55" s="5" t="s">
        <v>196</v>
      </c>
    </row>
    <row r="56" spans="1:25" ht="186" customHeight="1" x14ac:dyDescent="0.35">
      <c r="A56" s="23" t="str">
        <f t="shared" si="0"/>
        <v>Ufficio vigilanza centrali di committenza e concessioni di servizi</v>
      </c>
      <c r="B56" s="69">
        <v>4</v>
      </c>
      <c r="C56" s="96"/>
      <c r="D56" s="96"/>
      <c r="E56" s="70" t="s">
        <v>130</v>
      </c>
      <c r="F56" s="98" t="s">
        <v>248</v>
      </c>
      <c r="G56" s="98" t="s">
        <v>199</v>
      </c>
      <c r="H56" s="70" t="s">
        <v>334</v>
      </c>
      <c r="I56" s="84" t="s">
        <v>134</v>
      </c>
      <c r="J56" s="33" t="s">
        <v>243</v>
      </c>
      <c r="K56" s="70" t="s">
        <v>199</v>
      </c>
      <c r="L56" s="70" t="s">
        <v>208</v>
      </c>
      <c r="M56" s="25" t="s">
        <v>210</v>
      </c>
      <c r="N56" s="33" t="s">
        <v>342</v>
      </c>
      <c r="O56" s="5" t="s">
        <v>387</v>
      </c>
      <c r="P56" s="73" t="s">
        <v>375</v>
      </c>
      <c r="Q56" s="73"/>
      <c r="R56" s="56" t="s">
        <v>378</v>
      </c>
      <c r="S56" s="5" t="s">
        <v>375</v>
      </c>
      <c r="T56" s="59" t="s">
        <v>389</v>
      </c>
      <c r="U56" s="60" t="s">
        <v>390</v>
      </c>
      <c r="V56" s="5" t="s">
        <v>402</v>
      </c>
      <c r="W56" s="5"/>
      <c r="X56" s="5" t="s">
        <v>401</v>
      </c>
      <c r="Y56" s="5" t="s">
        <v>196</v>
      </c>
    </row>
    <row r="57" spans="1:25" ht="176.25" customHeight="1" x14ac:dyDescent="0.35">
      <c r="A57" s="23" t="str">
        <f t="shared" si="0"/>
        <v>Ufficio vigilanza centrali di committenza e concessioni di servizi</v>
      </c>
      <c r="B57" s="69">
        <v>4</v>
      </c>
      <c r="C57" s="96"/>
      <c r="D57" s="96"/>
      <c r="E57" s="70" t="s">
        <v>130</v>
      </c>
      <c r="F57" s="98"/>
      <c r="G57" s="98"/>
      <c r="H57" s="70" t="s">
        <v>334</v>
      </c>
      <c r="I57" s="84" t="s">
        <v>159</v>
      </c>
      <c r="J57" s="33" t="s">
        <v>219</v>
      </c>
      <c r="K57" s="70" t="s">
        <v>201</v>
      </c>
      <c r="L57" s="25" t="s">
        <v>208</v>
      </c>
      <c r="M57" s="25" t="s">
        <v>210</v>
      </c>
      <c r="N57" s="33" t="s">
        <v>338</v>
      </c>
      <c r="O57" s="5" t="s">
        <v>387</v>
      </c>
      <c r="P57" s="73" t="s">
        <v>375</v>
      </c>
      <c r="Q57" s="73"/>
      <c r="R57" s="56" t="s">
        <v>378</v>
      </c>
      <c r="S57" s="5" t="s">
        <v>375</v>
      </c>
      <c r="T57" s="59" t="s">
        <v>389</v>
      </c>
      <c r="U57" s="60" t="s">
        <v>405</v>
      </c>
      <c r="V57" s="5" t="s">
        <v>402</v>
      </c>
      <c r="W57" s="5"/>
      <c r="X57" s="75" t="s">
        <v>408</v>
      </c>
      <c r="Y57" s="5" t="s">
        <v>196</v>
      </c>
    </row>
    <row r="58" spans="1:25" ht="99.75" customHeight="1" x14ac:dyDescent="0.35">
      <c r="A58" s="23" t="str">
        <f t="shared" si="0"/>
        <v>Ufficio vigilanza centrali di committenza e concessioni di servizi</v>
      </c>
      <c r="B58" s="69">
        <v>4</v>
      </c>
      <c r="C58" s="96"/>
      <c r="D58" s="96"/>
      <c r="E58" s="69" t="s">
        <v>131</v>
      </c>
      <c r="F58" s="96" t="s">
        <v>280</v>
      </c>
      <c r="G58" s="96" t="s">
        <v>199</v>
      </c>
      <c r="H58" s="40">
        <v>0.5</v>
      </c>
      <c r="I58" s="82" t="s">
        <v>135</v>
      </c>
      <c r="J58" s="24" t="s">
        <v>291</v>
      </c>
      <c r="K58" s="69" t="s">
        <v>201</v>
      </c>
      <c r="L58" s="69" t="s">
        <v>208</v>
      </c>
      <c r="M58" s="22" t="s">
        <v>222</v>
      </c>
      <c r="N58" s="69" t="s">
        <v>337</v>
      </c>
      <c r="O58" s="5" t="s">
        <v>384</v>
      </c>
      <c r="P58" s="5" t="s">
        <v>384</v>
      </c>
      <c r="Q58" s="5" t="s">
        <v>384</v>
      </c>
      <c r="R58" s="5" t="s">
        <v>384</v>
      </c>
      <c r="S58" s="5" t="s">
        <v>384</v>
      </c>
      <c r="T58" s="5" t="s">
        <v>384</v>
      </c>
      <c r="U58" s="5" t="s">
        <v>384</v>
      </c>
    </row>
    <row r="59" spans="1:25" ht="73.5" customHeight="1" x14ac:dyDescent="0.35">
      <c r="A59" s="23" t="str">
        <f>A57</f>
        <v>Ufficio vigilanza centrali di committenza e concessioni di servizi</v>
      </c>
      <c r="B59" s="69">
        <v>4</v>
      </c>
      <c r="C59" s="96"/>
      <c r="D59" s="96"/>
      <c r="E59" s="69" t="s">
        <v>131</v>
      </c>
      <c r="F59" s="96"/>
      <c r="G59" s="96"/>
      <c r="H59" s="69">
        <v>1</v>
      </c>
      <c r="I59" s="82" t="s">
        <v>160</v>
      </c>
      <c r="J59" s="24" t="s">
        <v>292</v>
      </c>
      <c r="K59" s="69" t="s">
        <v>201</v>
      </c>
      <c r="L59" s="69" t="s">
        <v>208</v>
      </c>
      <c r="M59" s="22" t="s">
        <v>222</v>
      </c>
      <c r="N59" s="69" t="s">
        <v>337</v>
      </c>
      <c r="O59" s="5" t="s">
        <v>384</v>
      </c>
      <c r="P59" s="5" t="s">
        <v>384</v>
      </c>
      <c r="Q59" s="5" t="s">
        <v>384</v>
      </c>
      <c r="R59" s="5" t="s">
        <v>384</v>
      </c>
      <c r="S59" s="5" t="s">
        <v>384</v>
      </c>
      <c r="T59" s="5" t="s">
        <v>384</v>
      </c>
      <c r="U59" s="5" t="s">
        <v>384</v>
      </c>
    </row>
    <row r="60" spans="1:25" ht="73.5" customHeight="1" x14ac:dyDescent="0.35">
      <c r="A60" s="23" t="str">
        <f>A57</f>
        <v>Ufficio vigilanza centrali di committenza e concessioni di servizi</v>
      </c>
      <c r="B60" s="69">
        <v>4</v>
      </c>
      <c r="C60" s="96"/>
      <c r="D60" s="96"/>
      <c r="E60" s="69" t="s">
        <v>131</v>
      </c>
      <c r="F60" s="96"/>
      <c r="G60" s="96"/>
      <c r="H60" s="69">
        <v>1</v>
      </c>
      <c r="I60" s="82" t="s">
        <v>295</v>
      </c>
      <c r="J60" s="24" t="s">
        <v>330</v>
      </c>
      <c r="K60" s="69" t="s">
        <v>199</v>
      </c>
      <c r="L60" s="69" t="s">
        <v>208</v>
      </c>
      <c r="M60" s="22" t="s">
        <v>210</v>
      </c>
      <c r="N60" s="22" t="s">
        <v>337</v>
      </c>
      <c r="O60" s="5" t="s">
        <v>384</v>
      </c>
      <c r="P60" s="5" t="s">
        <v>384</v>
      </c>
      <c r="Q60" s="5" t="s">
        <v>384</v>
      </c>
      <c r="R60" s="5" t="s">
        <v>384</v>
      </c>
      <c r="S60" s="5" t="s">
        <v>384</v>
      </c>
      <c r="T60" s="5" t="s">
        <v>384</v>
      </c>
      <c r="U60" s="5" t="s">
        <v>384</v>
      </c>
    </row>
    <row r="61" spans="1:25" ht="73.5" customHeight="1" x14ac:dyDescent="0.35">
      <c r="A61" s="23" t="str">
        <f>A58</f>
        <v>Ufficio vigilanza centrali di committenza e concessioni di servizi</v>
      </c>
      <c r="B61" s="69">
        <v>4</v>
      </c>
      <c r="C61" s="96"/>
      <c r="D61" s="96"/>
      <c r="E61" s="69" t="s">
        <v>131</v>
      </c>
      <c r="F61" s="96"/>
      <c r="G61" s="96"/>
      <c r="H61" s="69">
        <v>1</v>
      </c>
      <c r="I61" s="82" t="s">
        <v>331</v>
      </c>
      <c r="J61" s="24" t="s">
        <v>294</v>
      </c>
      <c r="K61" s="69" t="s">
        <v>201</v>
      </c>
      <c r="L61" s="22" t="s">
        <v>206</v>
      </c>
      <c r="M61" s="22" t="s">
        <v>210</v>
      </c>
      <c r="N61" s="22" t="s">
        <v>337</v>
      </c>
      <c r="O61" s="5" t="s">
        <v>384</v>
      </c>
      <c r="P61" s="5" t="s">
        <v>384</v>
      </c>
      <c r="Q61" s="5" t="s">
        <v>384</v>
      </c>
      <c r="R61" s="5" t="s">
        <v>384</v>
      </c>
      <c r="S61" s="5" t="s">
        <v>384</v>
      </c>
      <c r="T61" s="5" t="s">
        <v>384</v>
      </c>
      <c r="U61" s="5" t="s">
        <v>384</v>
      </c>
    </row>
    <row r="62" spans="1:25" ht="68.25" customHeight="1" x14ac:dyDescent="0.35">
      <c r="A62" s="23" t="str">
        <f t="shared" si="0"/>
        <v>Ufficio vigilanza centrali di committenza e concessioni di servizi</v>
      </c>
      <c r="B62" s="69">
        <v>4</v>
      </c>
      <c r="C62" s="96"/>
      <c r="D62" s="96"/>
      <c r="E62" s="70" t="s">
        <v>132</v>
      </c>
      <c r="F62" s="70" t="s">
        <v>293</v>
      </c>
      <c r="G62" s="70" t="s">
        <v>199</v>
      </c>
      <c r="H62" s="70" t="s">
        <v>334</v>
      </c>
      <c r="I62" s="84" t="s">
        <v>136</v>
      </c>
      <c r="J62" s="33" t="s">
        <v>319</v>
      </c>
      <c r="K62" s="70" t="s">
        <v>199</v>
      </c>
      <c r="L62" s="70" t="s">
        <v>206</v>
      </c>
      <c r="M62" s="25" t="s">
        <v>210</v>
      </c>
      <c r="N62" s="70" t="s">
        <v>337</v>
      </c>
      <c r="O62" s="5" t="s">
        <v>384</v>
      </c>
      <c r="P62" s="5" t="s">
        <v>384</v>
      </c>
      <c r="Q62" s="5" t="s">
        <v>384</v>
      </c>
      <c r="R62" s="5" t="s">
        <v>384</v>
      </c>
      <c r="S62" s="5" t="s">
        <v>384</v>
      </c>
      <c r="T62" s="5" t="s">
        <v>384</v>
      </c>
      <c r="U62" s="5" t="s">
        <v>384</v>
      </c>
    </row>
    <row r="63" spans="1:25" ht="53.25" customHeight="1" x14ac:dyDescent="0.35">
      <c r="A63" s="41" t="str">
        <f>A29</f>
        <v>Ufficio vigilanza centrali di committenza e concessioni di servizi</v>
      </c>
      <c r="B63" s="42">
        <v>5</v>
      </c>
      <c r="C63" s="42" t="s">
        <v>296</v>
      </c>
      <c r="D63" s="42" t="s">
        <v>199</v>
      </c>
      <c r="E63" s="43" t="s">
        <v>137</v>
      </c>
      <c r="F63" s="43" t="s">
        <v>297</v>
      </c>
      <c r="G63" s="43" t="s">
        <v>199</v>
      </c>
      <c r="H63" s="43">
        <v>2</v>
      </c>
      <c r="I63" s="43" t="s">
        <v>139</v>
      </c>
      <c r="J63" s="44" t="s">
        <v>298</v>
      </c>
      <c r="K63" s="43" t="s">
        <v>201</v>
      </c>
      <c r="L63" s="43" t="s">
        <v>208</v>
      </c>
      <c r="M63" s="43" t="s">
        <v>222</v>
      </c>
      <c r="N63" s="43" t="s">
        <v>337</v>
      </c>
      <c r="O63" s="5" t="s">
        <v>384</v>
      </c>
      <c r="P63" s="5" t="s">
        <v>384</v>
      </c>
      <c r="Q63" s="5" t="s">
        <v>384</v>
      </c>
      <c r="R63" s="5" t="s">
        <v>384</v>
      </c>
      <c r="S63" s="5" t="s">
        <v>384</v>
      </c>
      <c r="T63" s="5" t="s">
        <v>384</v>
      </c>
      <c r="U63" s="5" t="s">
        <v>384</v>
      </c>
    </row>
    <row r="64" spans="1:25" ht="40" hidden="1" customHeight="1" thickTop="1" x14ac:dyDescent="0.25">
      <c r="A64" s="9" t="e">
        <f>#REF!</f>
        <v>#REF!</v>
      </c>
      <c r="B64" s="5">
        <v>7</v>
      </c>
      <c r="C64" s="9"/>
      <c r="D64" s="9"/>
      <c r="E64" s="5" t="s">
        <v>143</v>
      </c>
      <c r="F64" s="5"/>
      <c r="G64" s="5"/>
      <c r="H64" s="5"/>
      <c r="I64" s="5" t="s">
        <v>144</v>
      </c>
      <c r="J64" s="5"/>
      <c r="K64" s="5"/>
      <c r="N64" s="73"/>
      <c r="P64" s="73"/>
      <c r="Q64" s="73"/>
      <c r="R64" s="56"/>
      <c r="S64" s="5"/>
    </row>
    <row r="65" spans="1:25" ht="40" hidden="1" customHeight="1" thickBot="1" x14ac:dyDescent="0.3">
      <c r="A65" s="9" t="e">
        <f t="shared" ref="A65" si="4">A64</f>
        <v>#REF!</v>
      </c>
      <c r="B65" s="5">
        <v>7</v>
      </c>
      <c r="C65" s="9"/>
      <c r="D65" s="9"/>
      <c r="E65" s="5" t="s">
        <v>143</v>
      </c>
      <c r="F65" s="5"/>
      <c r="G65" s="5"/>
      <c r="H65" s="5"/>
      <c r="I65" s="5" t="s">
        <v>163</v>
      </c>
      <c r="J65" s="5"/>
      <c r="K65" s="5"/>
      <c r="P65" s="73"/>
      <c r="Q65" s="73"/>
      <c r="R65" s="56"/>
      <c r="S65" s="5"/>
    </row>
    <row r="66" spans="1:25" s="46" customFormat="1" ht="173.25" customHeight="1" x14ac:dyDescent="0.35">
      <c r="A66" s="71" t="s">
        <v>418</v>
      </c>
      <c r="B66" s="71">
        <v>6</v>
      </c>
      <c r="C66" s="93" t="s">
        <v>299</v>
      </c>
      <c r="D66" s="93" t="s">
        <v>199</v>
      </c>
      <c r="E66" s="71" t="s">
        <v>138</v>
      </c>
      <c r="F66" s="93" t="s">
        <v>301</v>
      </c>
      <c r="G66" s="93" t="s">
        <v>199</v>
      </c>
      <c r="H66" s="55">
        <v>0.83333333333333337</v>
      </c>
      <c r="I66" s="79" t="s">
        <v>141</v>
      </c>
      <c r="J66" s="45" t="s">
        <v>323</v>
      </c>
      <c r="K66" s="71" t="s">
        <v>201</v>
      </c>
      <c r="L66" s="71" t="s">
        <v>206</v>
      </c>
      <c r="M66" s="71" t="s">
        <v>222</v>
      </c>
      <c r="N66" s="45" t="s">
        <v>361</v>
      </c>
      <c r="O66" s="5" t="s">
        <v>387</v>
      </c>
      <c r="P66" s="73" t="s">
        <v>375</v>
      </c>
      <c r="Q66" s="73"/>
      <c r="R66" s="56" t="s">
        <v>378</v>
      </c>
      <c r="S66" s="5" t="s">
        <v>382</v>
      </c>
      <c r="T66" s="59" t="s">
        <v>385</v>
      </c>
      <c r="U66" s="60" t="s">
        <v>390</v>
      </c>
      <c r="V66" s="5" t="s">
        <v>402</v>
      </c>
      <c r="W66" s="5"/>
      <c r="X66" s="5" t="s">
        <v>401</v>
      </c>
      <c r="Y66" s="5" t="s">
        <v>196</v>
      </c>
    </row>
    <row r="67" spans="1:25" ht="69.75" customHeight="1" x14ac:dyDescent="0.35">
      <c r="A67" s="71" t="str">
        <f t="shared" ref="A67:A76" si="5">A66</f>
        <v>Ufficio vigilanza centrali di committenza e concessioni di servizi</v>
      </c>
      <c r="B67" s="71">
        <v>6</v>
      </c>
      <c r="C67" s="93"/>
      <c r="D67" s="93"/>
      <c r="E67" s="71" t="s">
        <v>138</v>
      </c>
      <c r="F67" s="93"/>
      <c r="G67" s="93"/>
      <c r="H67" s="71">
        <v>1</v>
      </c>
      <c r="I67" s="79" t="s">
        <v>161</v>
      </c>
      <c r="J67" s="45" t="s">
        <v>300</v>
      </c>
      <c r="K67" s="71" t="s">
        <v>201</v>
      </c>
      <c r="L67" s="71" t="s">
        <v>206</v>
      </c>
      <c r="M67" s="71" t="s">
        <v>222</v>
      </c>
      <c r="N67" s="71" t="s">
        <v>337</v>
      </c>
      <c r="O67" s="5" t="s">
        <v>384</v>
      </c>
      <c r="P67" s="5" t="s">
        <v>384</v>
      </c>
      <c r="Q67" s="5" t="s">
        <v>384</v>
      </c>
      <c r="R67" s="5" t="s">
        <v>384</v>
      </c>
      <c r="S67" s="5" t="s">
        <v>384</v>
      </c>
      <c r="T67" s="5" t="s">
        <v>384</v>
      </c>
      <c r="U67" s="5" t="s">
        <v>384</v>
      </c>
    </row>
    <row r="68" spans="1:25" ht="69.75" customHeight="1" x14ac:dyDescent="0.35">
      <c r="A68" s="71" t="str">
        <f>A66</f>
        <v>Ufficio vigilanza centrali di committenza e concessioni di servizi</v>
      </c>
      <c r="B68" s="71">
        <v>6</v>
      </c>
      <c r="C68" s="93"/>
      <c r="D68" s="93"/>
      <c r="E68" s="71" t="s">
        <v>138</v>
      </c>
      <c r="F68" s="93"/>
      <c r="G68" s="93"/>
      <c r="H68" s="71">
        <v>1</v>
      </c>
      <c r="I68" s="79" t="s">
        <v>306</v>
      </c>
      <c r="J68" s="45" t="s">
        <v>302</v>
      </c>
      <c r="K68" s="71" t="s">
        <v>201</v>
      </c>
      <c r="L68" s="71" t="s">
        <v>206</v>
      </c>
      <c r="M68" s="71" t="s">
        <v>222</v>
      </c>
      <c r="N68" s="71" t="s">
        <v>337</v>
      </c>
      <c r="O68" s="5" t="s">
        <v>384</v>
      </c>
      <c r="P68" s="5" t="s">
        <v>384</v>
      </c>
      <c r="Q68" s="5" t="s">
        <v>384</v>
      </c>
      <c r="R68" s="5" t="s">
        <v>384</v>
      </c>
      <c r="S68" s="5" t="s">
        <v>384</v>
      </c>
      <c r="T68" s="5" t="s">
        <v>384</v>
      </c>
      <c r="U68" s="5" t="s">
        <v>384</v>
      </c>
    </row>
    <row r="69" spans="1:25" ht="69.75" customHeight="1" x14ac:dyDescent="0.35">
      <c r="A69" s="71" t="str">
        <f>A67</f>
        <v>Ufficio vigilanza centrali di committenza e concessioni di servizi</v>
      </c>
      <c r="B69" s="71">
        <v>6</v>
      </c>
      <c r="C69" s="93"/>
      <c r="D69" s="93"/>
      <c r="E69" s="71" t="s">
        <v>138</v>
      </c>
      <c r="F69" s="93"/>
      <c r="G69" s="93"/>
      <c r="H69" s="71" t="s">
        <v>334</v>
      </c>
      <c r="I69" s="79" t="s">
        <v>333</v>
      </c>
      <c r="J69" s="45" t="s">
        <v>332</v>
      </c>
      <c r="K69" s="71" t="s">
        <v>199</v>
      </c>
      <c r="L69" s="71" t="s">
        <v>208</v>
      </c>
      <c r="M69" s="71" t="s">
        <v>222</v>
      </c>
      <c r="N69" s="71" t="s">
        <v>337</v>
      </c>
      <c r="O69" s="5" t="s">
        <v>384</v>
      </c>
      <c r="P69" s="5" t="s">
        <v>384</v>
      </c>
      <c r="Q69" s="5" t="s">
        <v>384</v>
      </c>
      <c r="R69" s="5" t="s">
        <v>384</v>
      </c>
      <c r="S69" s="5" t="s">
        <v>384</v>
      </c>
      <c r="T69" s="5" t="s">
        <v>384</v>
      </c>
      <c r="U69" s="5" t="s">
        <v>384</v>
      </c>
    </row>
    <row r="70" spans="1:25" ht="192.75" customHeight="1" x14ac:dyDescent="0.35">
      <c r="A70" s="71" t="str">
        <f t="shared" si="5"/>
        <v>Ufficio vigilanza centrali di committenza e concessioni di servizi</v>
      </c>
      <c r="B70" s="71">
        <v>6</v>
      </c>
      <c r="C70" s="93"/>
      <c r="D70" s="93"/>
      <c r="E70" s="72" t="s">
        <v>140</v>
      </c>
      <c r="F70" s="94" t="s">
        <v>304</v>
      </c>
      <c r="G70" s="94" t="s">
        <v>199</v>
      </c>
      <c r="H70" s="72" t="s">
        <v>334</v>
      </c>
      <c r="I70" s="80" t="s">
        <v>142</v>
      </c>
      <c r="J70" s="47" t="s">
        <v>303</v>
      </c>
      <c r="K70" s="72" t="s">
        <v>201</v>
      </c>
      <c r="L70" s="72" t="s">
        <v>208</v>
      </c>
      <c r="M70" s="72" t="s">
        <v>222</v>
      </c>
      <c r="N70" s="47" t="s">
        <v>362</v>
      </c>
      <c r="O70" s="5" t="s">
        <v>387</v>
      </c>
      <c r="P70" s="73" t="s">
        <v>375</v>
      </c>
      <c r="Q70" s="73"/>
      <c r="R70" s="56" t="s">
        <v>376</v>
      </c>
      <c r="S70" s="5" t="s">
        <v>383</v>
      </c>
      <c r="T70" s="59" t="s">
        <v>389</v>
      </c>
      <c r="U70" s="60" t="s">
        <v>390</v>
      </c>
      <c r="V70" s="5" t="s">
        <v>402</v>
      </c>
      <c r="W70" s="5"/>
      <c r="X70" s="5" t="s">
        <v>401</v>
      </c>
      <c r="Y70" s="5" t="s">
        <v>196</v>
      </c>
    </row>
    <row r="71" spans="1:25" ht="177" customHeight="1" x14ac:dyDescent="0.35">
      <c r="A71" s="71" t="str">
        <f>A69</f>
        <v>Ufficio vigilanza centrali di committenza e concessioni di servizi</v>
      </c>
      <c r="B71" s="71">
        <v>6</v>
      </c>
      <c r="C71" s="93"/>
      <c r="D71" s="93"/>
      <c r="E71" s="72" t="s">
        <v>140</v>
      </c>
      <c r="F71" s="94"/>
      <c r="G71" s="94"/>
      <c r="H71" s="72" t="s">
        <v>334</v>
      </c>
      <c r="I71" s="80" t="s">
        <v>162</v>
      </c>
      <c r="J71" s="47" t="s">
        <v>324</v>
      </c>
      <c r="K71" s="92" t="s">
        <v>199</v>
      </c>
      <c r="L71" s="72" t="s">
        <v>208</v>
      </c>
      <c r="M71" s="72" t="s">
        <v>222</v>
      </c>
      <c r="N71" s="47" t="s">
        <v>363</v>
      </c>
      <c r="O71" s="5" t="s">
        <v>387</v>
      </c>
      <c r="P71" s="73" t="s">
        <v>375</v>
      </c>
      <c r="Q71" s="73"/>
      <c r="R71" s="56" t="s">
        <v>376</v>
      </c>
      <c r="S71" s="5" t="s">
        <v>383</v>
      </c>
      <c r="T71" s="59" t="s">
        <v>385</v>
      </c>
      <c r="U71" s="60" t="s">
        <v>390</v>
      </c>
      <c r="V71" s="5" t="s">
        <v>402</v>
      </c>
      <c r="W71" s="5"/>
      <c r="X71" s="5" t="s">
        <v>401</v>
      </c>
      <c r="Y71" s="5" t="s">
        <v>196</v>
      </c>
    </row>
    <row r="72" spans="1:25" ht="82.5" customHeight="1" x14ac:dyDescent="0.35">
      <c r="A72" s="71" t="str">
        <f>A70</f>
        <v>Ufficio vigilanza centrali di committenza e concessioni di servizi</v>
      </c>
      <c r="B72" s="71">
        <v>6</v>
      </c>
      <c r="C72" s="93"/>
      <c r="D72" s="93"/>
      <c r="E72" s="72" t="s">
        <v>140</v>
      </c>
      <c r="F72" s="94"/>
      <c r="G72" s="94"/>
      <c r="H72" s="72">
        <v>1</v>
      </c>
      <c r="I72" s="80" t="s">
        <v>307</v>
      </c>
      <c r="J72" s="47" t="s">
        <v>417</v>
      </c>
      <c r="K72" s="72" t="s">
        <v>201</v>
      </c>
      <c r="L72" s="72" t="s">
        <v>208</v>
      </c>
      <c r="M72" s="72" t="s">
        <v>222</v>
      </c>
      <c r="N72" s="72" t="s">
        <v>337</v>
      </c>
      <c r="O72" s="5" t="s">
        <v>384</v>
      </c>
      <c r="P72" s="5" t="s">
        <v>384</v>
      </c>
      <c r="Q72" s="5" t="s">
        <v>384</v>
      </c>
      <c r="R72" s="5" t="s">
        <v>384</v>
      </c>
      <c r="S72" s="5" t="s">
        <v>384</v>
      </c>
      <c r="T72" s="5" t="s">
        <v>384</v>
      </c>
      <c r="U72" s="5" t="s">
        <v>384</v>
      </c>
    </row>
    <row r="73" spans="1:25" ht="67.5" customHeight="1" x14ac:dyDescent="0.35">
      <c r="A73" s="71" t="str">
        <f t="shared" si="5"/>
        <v>Ufficio vigilanza centrali di committenza e concessioni di servizi</v>
      </c>
      <c r="B73" s="71">
        <v>6</v>
      </c>
      <c r="C73" s="93"/>
      <c r="D73" s="93"/>
      <c r="E73" s="72" t="s">
        <v>140</v>
      </c>
      <c r="F73" s="94"/>
      <c r="G73" s="94"/>
      <c r="H73" s="72">
        <v>1</v>
      </c>
      <c r="I73" s="80" t="s">
        <v>308</v>
      </c>
      <c r="J73" s="47" t="s">
        <v>305</v>
      </c>
      <c r="K73" s="72" t="s">
        <v>201</v>
      </c>
      <c r="L73" s="72" t="s">
        <v>206</v>
      </c>
      <c r="M73" s="72" t="s">
        <v>222</v>
      </c>
      <c r="N73" s="72" t="s">
        <v>337</v>
      </c>
      <c r="O73" s="5" t="s">
        <v>384</v>
      </c>
      <c r="P73" s="5" t="s">
        <v>384</v>
      </c>
      <c r="Q73" s="5" t="s">
        <v>384</v>
      </c>
      <c r="R73" s="5" t="s">
        <v>384</v>
      </c>
      <c r="S73" s="5" t="s">
        <v>384</v>
      </c>
      <c r="T73" s="5" t="s">
        <v>384</v>
      </c>
      <c r="U73" s="5" t="s">
        <v>384</v>
      </c>
    </row>
    <row r="74" spans="1:25" ht="67.5" customHeight="1" x14ac:dyDescent="0.35">
      <c r="A74" s="71" t="str">
        <f>A70</f>
        <v>Ufficio vigilanza centrali di committenza e concessioni di servizi</v>
      </c>
      <c r="B74" s="71">
        <v>6</v>
      </c>
      <c r="C74" s="93"/>
      <c r="D74" s="93"/>
      <c r="E74" s="72" t="s">
        <v>140</v>
      </c>
      <c r="F74" s="94"/>
      <c r="G74" s="94"/>
      <c r="H74" s="72">
        <v>1</v>
      </c>
      <c r="I74" s="80" t="s">
        <v>309</v>
      </c>
      <c r="J74" s="47" t="s">
        <v>326</v>
      </c>
      <c r="K74" s="28" t="s">
        <v>201</v>
      </c>
      <c r="L74" s="28" t="s">
        <v>206</v>
      </c>
      <c r="M74" s="72" t="s">
        <v>222</v>
      </c>
      <c r="N74" s="28" t="s">
        <v>337</v>
      </c>
      <c r="O74" s="5" t="s">
        <v>384</v>
      </c>
      <c r="P74" s="5" t="s">
        <v>384</v>
      </c>
      <c r="Q74" s="5" t="s">
        <v>384</v>
      </c>
      <c r="R74" s="5" t="s">
        <v>384</v>
      </c>
      <c r="S74" s="5" t="s">
        <v>384</v>
      </c>
      <c r="T74" s="5" t="s">
        <v>384</v>
      </c>
      <c r="U74" s="5" t="s">
        <v>384</v>
      </c>
    </row>
    <row r="75" spans="1:25" ht="103.5" customHeight="1" x14ac:dyDescent="0.35">
      <c r="A75" s="71" t="str">
        <f t="shared" si="5"/>
        <v>Ufficio vigilanza centrali di committenza e concessioni di servizi</v>
      </c>
      <c r="B75" s="71">
        <v>6</v>
      </c>
      <c r="C75" s="93"/>
      <c r="D75" s="93"/>
      <c r="E75" s="72" t="s">
        <v>140</v>
      </c>
      <c r="F75" s="94"/>
      <c r="G75" s="94"/>
      <c r="H75" s="72" t="s">
        <v>334</v>
      </c>
      <c r="I75" s="80" t="s">
        <v>310</v>
      </c>
      <c r="J75" s="47" t="s">
        <v>311</v>
      </c>
      <c r="K75" s="72" t="s">
        <v>201</v>
      </c>
      <c r="L75" s="72" t="s">
        <v>206</v>
      </c>
      <c r="M75" s="72" t="s">
        <v>222</v>
      </c>
      <c r="N75" s="28" t="s">
        <v>337</v>
      </c>
      <c r="O75" s="5" t="s">
        <v>384</v>
      </c>
      <c r="P75" s="5" t="s">
        <v>384</v>
      </c>
      <c r="Q75" s="5" t="s">
        <v>384</v>
      </c>
      <c r="R75" s="5" t="s">
        <v>384</v>
      </c>
      <c r="S75" s="5" t="s">
        <v>384</v>
      </c>
      <c r="T75" s="5" t="s">
        <v>384</v>
      </c>
      <c r="U75" s="5" t="s">
        <v>384</v>
      </c>
    </row>
    <row r="76" spans="1:25" ht="103.5" customHeight="1" x14ac:dyDescent="0.35">
      <c r="A76" s="71" t="str">
        <f t="shared" si="5"/>
        <v>Ufficio vigilanza centrali di committenza e concessioni di servizi</v>
      </c>
      <c r="B76" s="71">
        <v>6</v>
      </c>
      <c r="C76" s="93"/>
      <c r="D76" s="93"/>
      <c r="E76" s="72" t="s">
        <v>140</v>
      </c>
      <c r="F76" s="94"/>
      <c r="G76" s="94"/>
      <c r="H76" s="72" t="s">
        <v>334</v>
      </c>
      <c r="I76" s="80" t="s">
        <v>325</v>
      </c>
      <c r="J76" s="47" t="s">
        <v>312</v>
      </c>
      <c r="K76" s="72" t="s">
        <v>201</v>
      </c>
      <c r="L76" s="72" t="s">
        <v>206</v>
      </c>
      <c r="M76" s="72" t="s">
        <v>222</v>
      </c>
      <c r="N76" s="72" t="s">
        <v>337</v>
      </c>
      <c r="O76" s="5" t="s">
        <v>384</v>
      </c>
      <c r="P76" s="5" t="s">
        <v>384</v>
      </c>
      <c r="Q76" s="5" t="s">
        <v>384</v>
      </c>
      <c r="R76" s="5" t="s">
        <v>384</v>
      </c>
      <c r="S76" s="5" t="s">
        <v>384</v>
      </c>
      <c r="T76" s="5" t="s">
        <v>384</v>
      </c>
      <c r="U76" s="5" t="s">
        <v>384</v>
      </c>
    </row>
    <row r="77" spans="1:25" x14ac:dyDescent="0.35">
      <c r="A77" s="62"/>
      <c r="B77" s="62"/>
      <c r="C77" s="62"/>
      <c r="D77" s="62"/>
      <c r="E77" s="62"/>
      <c r="F77" s="62"/>
      <c r="G77" s="62"/>
      <c r="H77" s="62"/>
      <c r="I77" s="89"/>
      <c r="J77" s="62"/>
      <c r="K77" s="62"/>
      <c r="L77" s="62"/>
      <c r="M77" s="62"/>
      <c r="N77" s="62"/>
      <c r="P77" s="73"/>
      <c r="Q77" s="73"/>
      <c r="R77" s="56"/>
      <c r="S77" s="5"/>
    </row>
    <row r="78" spans="1:25" x14ac:dyDescent="0.35">
      <c r="P78" s="73"/>
      <c r="Q78" s="73"/>
      <c r="R78" s="56"/>
      <c r="S78" s="5"/>
    </row>
    <row r="79" spans="1:25" s="46" customFormat="1" ht="42" customHeight="1" x14ac:dyDescent="0.35">
      <c r="A79" s="50"/>
      <c r="B79" s="50"/>
      <c r="C79" s="51" t="s">
        <v>364</v>
      </c>
      <c r="D79" s="50"/>
      <c r="E79" s="50"/>
      <c r="F79" s="50"/>
      <c r="G79" s="50"/>
      <c r="H79" s="50"/>
      <c r="I79" s="91"/>
      <c r="J79" s="50"/>
      <c r="K79" s="50"/>
      <c r="L79" s="50"/>
      <c r="M79" s="50"/>
      <c r="N79" s="50"/>
      <c r="O79" s="4"/>
      <c r="P79" s="73"/>
      <c r="Q79" s="73"/>
      <c r="R79" s="56"/>
      <c r="S79" s="5"/>
      <c r="T79" s="4"/>
      <c r="U79" s="4"/>
      <c r="V79" s="4"/>
      <c r="W79" s="4"/>
      <c r="X79" s="4"/>
      <c r="Y79" s="4"/>
    </row>
    <row r="80" spans="1:25" x14ac:dyDescent="0.35">
      <c r="P80" s="73"/>
      <c r="Q80" s="73"/>
      <c r="R80" s="56"/>
      <c r="S80" s="5"/>
    </row>
    <row r="81" spans="16:19" x14ac:dyDescent="0.35">
      <c r="P81" s="73"/>
      <c r="Q81" s="73"/>
      <c r="R81" s="56"/>
      <c r="S81" s="5" t="str">
        <f>CONCATENATE([4]Parametri!D102,[4]Parametri!E102,[4]Parametri!F102)</f>
        <v/>
      </c>
    </row>
    <row r="82" spans="16:19" x14ac:dyDescent="0.35">
      <c r="P82" s="73"/>
      <c r="Q82" s="73"/>
      <c r="R82" s="56"/>
      <c r="S82" s="5" t="str">
        <f>CONCATENATE([4]Parametri!D103,[4]Parametri!E103,[4]Parametri!F103)</f>
        <v/>
      </c>
    </row>
    <row r="83" spans="16:19" x14ac:dyDescent="0.35">
      <c r="P83" s="73"/>
      <c r="Q83" s="73"/>
      <c r="R83" s="56"/>
      <c r="S83" s="5" t="str">
        <f>CONCATENATE([4]Parametri!D104,[4]Parametri!E104,[4]Parametri!F104)</f>
        <v/>
      </c>
    </row>
    <row r="84" spans="16:19" x14ac:dyDescent="0.35">
      <c r="P84" s="73"/>
      <c r="Q84" s="73"/>
      <c r="R84" s="56"/>
      <c r="S84" s="5" t="str">
        <f>CONCATENATE([4]Parametri!D105,[4]Parametri!E105,[4]Parametri!F105)</f>
        <v/>
      </c>
    </row>
    <row r="85" spans="16:19" x14ac:dyDescent="0.35">
      <c r="P85" s="73"/>
      <c r="Q85" s="73"/>
      <c r="R85" s="56"/>
      <c r="S85" s="5" t="str">
        <f>CONCATENATE([4]Parametri!D106,[4]Parametri!E106,[4]Parametri!F106)</f>
        <v/>
      </c>
    </row>
    <row r="86" spans="16:19" x14ac:dyDescent="0.35">
      <c r="P86" s="73"/>
      <c r="Q86" s="73"/>
      <c r="R86" s="56"/>
      <c r="S86" s="5" t="str">
        <f>CONCATENATE([4]Parametri!D107,[4]Parametri!E107,[4]Parametri!F107)</f>
        <v/>
      </c>
    </row>
    <row r="87" spans="16:19" x14ac:dyDescent="0.35">
      <c r="P87" s="73"/>
      <c r="Q87" s="73"/>
      <c r="R87" s="56"/>
      <c r="S87" s="5" t="str">
        <f>CONCATENATE([4]Parametri!D108,[4]Parametri!E108,[4]Parametri!F108)</f>
        <v/>
      </c>
    </row>
    <row r="88" spans="16:19" x14ac:dyDescent="0.35">
      <c r="P88" s="73"/>
      <c r="Q88" s="73"/>
      <c r="R88" s="56"/>
      <c r="S88" s="5" t="str">
        <f>CONCATENATE([4]Parametri!D109,[4]Parametri!E109,[4]Parametri!F109)</f>
        <v/>
      </c>
    </row>
    <row r="89" spans="16:19" x14ac:dyDescent="0.35">
      <c r="P89" s="73"/>
      <c r="Q89" s="73"/>
      <c r="R89" s="56"/>
      <c r="S89" s="5" t="str">
        <f>CONCATENATE([4]Parametri!D110,[4]Parametri!E110,[4]Parametri!F110)</f>
        <v/>
      </c>
    </row>
    <row r="90" spans="16:19" x14ac:dyDescent="0.35">
      <c r="P90" s="73"/>
      <c r="Q90" s="73"/>
      <c r="R90" s="56"/>
      <c r="S90" s="5" t="str">
        <f>CONCATENATE([4]Parametri!D111,[4]Parametri!E111,[4]Parametri!F111)</f>
        <v/>
      </c>
    </row>
    <row r="91" spans="16:19" x14ac:dyDescent="0.35">
      <c r="P91" s="73"/>
      <c r="Q91" s="73"/>
      <c r="R91" s="56"/>
      <c r="S91" s="5" t="str">
        <f>CONCATENATE([4]Parametri!D112,[4]Parametri!E112,[4]Parametri!F112)</f>
        <v/>
      </c>
    </row>
    <row r="92" spans="16:19" x14ac:dyDescent="0.35">
      <c r="P92" s="73"/>
      <c r="Q92" s="73"/>
      <c r="R92" s="56"/>
      <c r="S92" s="5" t="str">
        <f>CONCATENATE([4]Parametri!D113,[4]Parametri!E113,[4]Parametri!F113)</f>
        <v/>
      </c>
    </row>
    <row r="93" spans="16:19" x14ac:dyDescent="0.35">
      <c r="P93" s="73"/>
      <c r="Q93" s="73"/>
      <c r="R93" s="56"/>
      <c r="S93" s="5" t="str">
        <f>CONCATENATE([4]Parametri!D114,[4]Parametri!E114,[4]Parametri!F114)</f>
        <v/>
      </c>
    </row>
    <row r="94" spans="16:19" x14ac:dyDescent="0.35">
      <c r="P94" s="73"/>
      <c r="Q94" s="73"/>
      <c r="R94" s="56"/>
      <c r="S94" s="5" t="str">
        <f>CONCATENATE([4]Parametri!D115,[4]Parametri!E115,[4]Parametri!F115)</f>
        <v/>
      </c>
    </row>
    <row r="95" spans="16:19" x14ac:dyDescent="0.35">
      <c r="P95" s="73"/>
      <c r="Q95" s="73"/>
      <c r="R95" s="56"/>
      <c r="S95" s="5" t="str">
        <f>CONCATENATE([4]Parametri!D116,[4]Parametri!E116,[4]Parametri!F116)</f>
        <v/>
      </c>
    </row>
    <row r="96" spans="16:19" x14ac:dyDescent="0.35">
      <c r="P96" s="73"/>
      <c r="Q96" s="73"/>
      <c r="R96" s="56"/>
      <c r="S96" s="5" t="str">
        <f>CONCATENATE([4]Parametri!D117,[4]Parametri!E117,[4]Parametri!F117)</f>
        <v/>
      </c>
    </row>
    <row r="97" spans="16:19" x14ac:dyDescent="0.35">
      <c r="P97" s="73"/>
      <c r="Q97" s="73"/>
      <c r="R97" s="56"/>
      <c r="S97" s="5" t="str">
        <f>CONCATENATE([4]Parametri!D118,[4]Parametri!E118,[4]Parametri!F118)</f>
        <v/>
      </c>
    </row>
    <row r="98" spans="16:19" x14ac:dyDescent="0.35">
      <c r="P98" s="73"/>
      <c r="Q98" s="73"/>
      <c r="R98" s="56"/>
      <c r="S98" s="5" t="str">
        <f>CONCATENATE([4]Parametri!D119,[4]Parametri!E119,[4]Parametri!F119)</f>
        <v/>
      </c>
    </row>
    <row r="99" spans="16:19" x14ac:dyDescent="0.35">
      <c r="P99" s="73"/>
      <c r="Q99" s="73"/>
      <c r="R99" s="56"/>
      <c r="S99" s="5" t="str">
        <f>CONCATENATE([4]Parametri!D120,[4]Parametri!E120,[4]Parametri!F120)</f>
        <v/>
      </c>
    </row>
    <row r="100" spans="16:19" x14ac:dyDescent="0.35">
      <c r="P100" s="73"/>
      <c r="Q100" s="73"/>
      <c r="R100" s="56"/>
      <c r="S100" s="5" t="str">
        <f>CONCATENATE([4]Parametri!D121,[4]Parametri!E121,[4]Parametri!F121)</f>
        <v/>
      </c>
    </row>
    <row r="101" spans="16:19" x14ac:dyDescent="0.35">
      <c r="P101" s="73"/>
      <c r="Q101" s="73"/>
      <c r="R101" s="56"/>
      <c r="S101" s="5" t="str">
        <f>CONCATENATE([4]Parametri!D122,[4]Parametri!E122,[4]Parametri!F122)</f>
        <v/>
      </c>
    </row>
  </sheetData>
  <sheetProtection formatRows="0"/>
  <mergeCells count="63">
    <mergeCell ref="O1:U1"/>
    <mergeCell ref="V1:Y1"/>
    <mergeCell ref="O2:O3"/>
    <mergeCell ref="P2:S2"/>
    <mergeCell ref="T2:T3"/>
    <mergeCell ref="U2:U3"/>
    <mergeCell ref="V2:V3"/>
    <mergeCell ref="W2:W3"/>
    <mergeCell ref="X2:X3"/>
    <mergeCell ref="Y2:Y3"/>
    <mergeCell ref="A1:M1"/>
    <mergeCell ref="F4:F5"/>
    <mergeCell ref="G4:G5"/>
    <mergeCell ref="F37:F39"/>
    <mergeCell ref="G37:G39"/>
    <mergeCell ref="C4:C8"/>
    <mergeCell ref="D4:D8"/>
    <mergeCell ref="F30:F32"/>
    <mergeCell ref="G30:G32"/>
    <mergeCell ref="F33:F34"/>
    <mergeCell ref="G33:G34"/>
    <mergeCell ref="F35:F36"/>
    <mergeCell ref="G35:G36"/>
    <mergeCell ref="G6:G7"/>
    <mergeCell ref="F6:F8"/>
    <mergeCell ref="G44:G45"/>
    <mergeCell ref="F46:F50"/>
    <mergeCell ref="G46:G50"/>
    <mergeCell ref="F52:F53"/>
    <mergeCell ref="G52:G53"/>
    <mergeCell ref="F40:F41"/>
    <mergeCell ref="G40:G41"/>
    <mergeCell ref="C11:C41"/>
    <mergeCell ref="D11:D41"/>
    <mergeCell ref="F42:F43"/>
    <mergeCell ref="G42:G43"/>
    <mergeCell ref="F11:F12"/>
    <mergeCell ref="G11:G12"/>
    <mergeCell ref="F13:F14"/>
    <mergeCell ref="G13:G14"/>
    <mergeCell ref="F15:F18"/>
    <mergeCell ref="G15:G18"/>
    <mergeCell ref="F19:F27"/>
    <mergeCell ref="G19:G27"/>
    <mergeCell ref="F28:F29"/>
    <mergeCell ref="G28:G29"/>
    <mergeCell ref="G54:G55"/>
    <mergeCell ref="F56:F57"/>
    <mergeCell ref="G56:G57"/>
    <mergeCell ref="F58:F61"/>
    <mergeCell ref="G58:G61"/>
    <mergeCell ref="C42:C53"/>
    <mergeCell ref="D42:D53"/>
    <mergeCell ref="C54:C62"/>
    <mergeCell ref="D54:D62"/>
    <mergeCell ref="F54:F55"/>
    <mergeCell ref="F44:F45"/>
    <mergeCell ref="G66:G69"/>
    <mergeCell ref="F66:F69"/>
    <mergeCell ref="C66:C76"/>
    <mergeCell ref="D66:D76"/>
    <mergeCell ref="F70:F76"/>
    <mergeCell ref="G70:G76"/>
  </mergeCells>
  <pageMargins left="0.70866141732283472" right="0.70866141732283472" top="0.74803149606299213" bottom="0.74803149606299213" header="0.31496062992125984" footer="0.31496062992125984"/>
  <pageSetup paperSize="8" scale="53" fitToHeight="21" orientation="landscape" r:id="rId1"/>
  <extLst>
    <ext xmlns:x14="http://schemas.microsoft.com/office/spreadsheetml/2009/9/main" uri="{CCE6A557-97BC-4b89-ADB6-D9C93CAAB3DF}">
      <x14:dataValidations xmlns:xm="http://schemas.microsoft.com/office/excel/2006/main" count="9">
        <x14:dataValidation type="list" allowBlank="1" showInputMessage="1" showErrorMessage="1">
          <x14:formula1>
            <xm:f>[5]Parametri!#REF!</xm:f>
          </x14:formula1>
          <xm:sqref>L4:M5 K4:K6 L11:L16 L19:L46 K63:L63 L49 L69:L72 G51 G62 L54:L60 K11:K62 K66:K76 M66:M76 M11:M38 M42:M63</xm:sqref>
        </x14:dataValidation>
        <x14:dataValidation type="list" allowBlank="1" showInputMessage="1" showErrorMessage="1">
          <x14:formula1>
            <xm:f>Parametri!$B$3:$B$7</xm:f>
          </x14:formula1>
          <xm:sqref>K9:K10 G37 D9:D11 G9:G11 G13 G19 G28 G30 G33 G35 G15 G40 D42 G42 G44 G70 G46 D54 G54 G56 G58 G52 D63:D66 K64:K65 K77 D77 G77 G63:G66</xm:sqref>
        </x14:dataValidation>
        <x14:dataValidation type="list" allowBlank="1" showInputMessage="1" showErrorMessage="1">
          <x14:formula1>
            <xm:f>Parametri!$B$10:$B$11</xm:f>
          </x14:formula1>
          <xm:sqref>L9:L10 L64:L65 L77</xm:sqref>
        </x14:dataValidation>
        <x14:dataValidation type="list" allowBlank="1" showInputMessage="1" showErrorMessage="1">
          <x14:formula1>
            <xm:f>Parametri!$D$10:$D$12</xm:f>
          </x14:formula1>
          <xm:sqref>M6:M10 M64:M65 M77</xm:sqref>
        </x14:dataValidation>
        <x14:dataValidation type="list" allowBlank="1" showInputMessage="1" showErrorMessage="1">
          <x14:formula1>
            <xm:f>[3]Parametri!#REF!</xm:f>
          </x14:formula1>
          <xm:sqref>K7:K8 L6:L8 L17:L18 L50:L53 L61:L62 L73:L76 L47:L48 L66:L68</xm:sqref>
        </x14:dataValidation>
        <x14:dataValidation type="list" allowBlank="1" showInputMessage="1" showErrorMessage="1">
          <x14:formula1>
            <xm:f>[4]Parametri!#REF!</xm:f>
          </x14:formula1>
          <xm:sqref>R81:S101 P81:P101</xm:sqref>
        </x14:dataValidation>
        <x14:dataValidation type="list" allowBlank="1" showInputMessage="1" showErrorMessage="1">
          <x14:formula1>
            <xm:f>Parametri!$D$15:$D$16</xm:f>
          </x14:formula1>
          <xm:sqref>P4 P77:P80 P19:P36 P38 P42:P49 P9:P16 P64:P66 P70:P71 P54:P57</xm:sqref>
        </x14:dataValidation>
        <x14:dataValidation type="list" allowBlank="1" showInputMessage="1" showErrorMessage="1">
          <x14:formula1>
            <xm:f>Parametri!$B$15:$B$19</xm:f>
          </x14:formula1>
          <xm:sqref>R4 R9:R16 R19:R36 R38 R42:R49 R77:R80 R64:R66 R70:R71 R54:R57</xm:sqref>
        </x14:dataValidation>
        <x14:dataValidation type="list" allowBlank="1" showInputMessage="1" showErrorMessage="1">
          <x14:formula1>
            <xm:f>Parametri!$B$22:$B$24</xm:f>
          </x14:formula1>
          <xm:sqref>S4 S9:S16 S19:S36 S38 S42:S49 S77:S80 S64:S66 S70:S71 S54:S57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topLeftCell="A27" workbookViewId="0">
      <selection activeCell="A28" sqref="A28"/>
    </sheetView>
  </sheetViews>
  <sheetFormatPr defaultColWidth="9.1796875" defaultRowHeight="14.5" x14ac:dyDescent="0.35"/>
  <cols>
    <col min="1" max="1" width="14.54296875" style="2" customWidth="1"/>
    <col min="2" max="2" width="10" style="2" customWidth="1"/>
    <col min="3" max="3" width="97.7265625" style="3" customWidth="1"/>
    <col min="4" max="4" width="14.453125" style="2" customWidth="1"/>
    <col min="5" max="16384" width="9.1796875" style="2"/>
  </cols>
  <sheetData>
    <row r="1" spans="1:37" ht="15" x14ac:dyDescent="0.25">
      <c r="A1" s="14" t="s">
        <v>3</v>
      </c>
      <c r="B1" s="14" t="s">
        <v>63</v>
      </c>
      <c r="C1" s="14" t="s">
        <v>64</v>
      </c>
      <c r="D1" s="14" t="s">
        <v>196</v>
      </c>
    </row>
    <row r="2" spans="1:37" ht="87" x14ac:dyDescent="0.35">
      <c r="A2" s="14" t="s">
        <v>65</v>
      </c>
      <c r="B2" s="14" t="s">
        <v>4</v>
      </c>
      <c r="C2" s="14" t="s">
        <v>195</v>
      </c>
      <c r="D2" s="4" t="s">
        <v>185</v>
      </c>
    </row>
    <row r="3" spans="1:37" ht="43.5" x14ac:dyDescent="0.35">
      <c r="A3" s="14" t="s">
        <v>66</v>
      </c>
      <c r="B3" s="14" t="s">
        <v>6</v>
      </c>
      <c r="C3" s="14" t="s">
        <v>194</v>
      </c>
      <c r="D3" s="4" t="s">
        <v>185</v>
      </c>
    </row>
    <row r="4" spans="1:37" ht="43.5" x14ac:dyDescent="0.35">
      <c r="A4" s="14" t="s">
        <v>7</v>
      </c>
      <c r="B4" s="14" t="s">
        <v>8</v>
      </c>
      <c r="C4" s="14" t="s">
        <v>193</v>
      </c>
      <c r="D4" s="4" t="s">
        <v>185</v>
      </c>
    </row>
    <row r="5" spans="1:37" ht="29" x14ac:dyDescent="0.35">
      <c r="A5" s="14" t="s">
        <v>9</v>
      </c>
      <c r="B5" s="14" t="s">
        <v>10</v>
      </c>
      <c r="C5" s="14" t="s">
        <v>192</v>
      </c>
      <c r="D5" s="4" t="s">
        <v>185</v>
      </c>
    </row>
    <row r="6" spans="1:37" ht="246.5" x14ac:dyDescent="0.35">
      <c r="A6" s="14" t="s">
        <v>67</v>
      </c>
      <c r="B6" s="14" t="s">
        <v>11</v>
      </c>
      <c r="C6" s="14" t="s">
        <v>191</v>
      </c>
      <c r="D6" s="4" t="s">
        <v>185</v>
      </c>
    </row>
    <row r="7" spans="1:37" ht="116" x14ac:dyDescent="0.35">
      <c r="A7" s="14" t="s">
        <v>68</v>
      </c>
      <c r="B7" s="14" t="s">
        <v>12</v>
      </c>
      <c r="C7" s="14" t="s">
        <v>190</v>
      </c>
      <c r="D7" s="4" t="s">
        <v>13</v>
      </c>
      <c r="AK7" s="2" t="s">
        <v>5</v>
      </c>
    </row>
    <row r="8" spans="1:37" ht="87" x14ac:dyDescent="0.35">
      <c r="A8" s="14" t="s">
        <v>69</v>
      </c>
      <c r="B8" s="14" t="s">
        <v>14</v>
      </c>
      <c r="C8" s="14" t="s">
        <v>189</v>
      </c>
      <c r="D8" s="4" t="s">
        <v>15</v>
      </c>
      <c r="AK8" s="2" t="s">
        <v>5</v>
      </c>
    </row>
    <row r="9" spans="1:37" ht="72.5" x14ac:dyDescent="0.35">
      <c r="A9" s="14" t="s">
        <v>70</v>
      </c>
      <c r="B9" s="14" t="s">
        <v>16</v>
      </c>
      <c r="C9" s="14" t="s">
        <v>188</v>
      </c>
      <c r="D9" s="4" t="s">
        <v>17</v>
      </c>
      <c r="AK9" s="2" t="s">
        <v>5</v>
      </c>
    </row>
    <row r="10" spans="1:37" ht="72.5" x14ac:dyDescent="0.35">
      <c r="A10" s="14" t="s">
        <v>71</v>
      </c>
      <c r="B10" s="14" t="s">
        <v>18</v>
      </c>
      <c r="C10" s="14" t="s">
        <v>187</v>
      </c>
      <c r="D10" s="4" t="s">
        <v>19</v>
      </c>
      <c r="AK10" s="2" t="s">
        <v>5</v>
      </c>
    </row>
    <row r="11" spans="1:37" ht="145" x14ac:dyDescent="0.35">
      <c r="A11" s="14" t="s">
        <v>72</v>
      </c>
      <c r="B11" s="14" t="s">
        <v>20</v>
      </c>
      <c r="C11" s="14" t="s">
        <v>186</v>
      </c>
      <c r="D11" s="4" t="s">
        <v>185</v>
      </c>
      <c r="AK11" s="2" t="s">
        <v>21</v>
      </c>
    </row>
    <row r="12" spans="1:37" ht="101.5" x14ac:dyDescent="0.35">
      <c r="A12" s="14" t="s">
        <v>73</v>
      </c>
      <c r="B12" s="14" t="s">
        <v>22</v>
      </c>
      <c r="C12" s="14" t="s">
        <v>184</v>
      </c>
      <c r="D12" s="4" t="s">
        <v>23</v>
      </c>
      <c r="AK12" s="2" t="s">
        <v>21</v>
      </c>
    </row>
    <row r="13" spans="1:37" ht="130.5" x14ac:dyDescent="0.35">
      <c r="A13" s="14" t="s">
        <v>74</v>
      </c>
      <c r="B13" s="14" t="s">
        <v>24</v>
      </c>
      <c r="C13" s="14" t="s">
        <v>183</v>
      </c>
      <c r="D13" s="4" t="s">
        <v>25</v>
      </c>
      <c r="AK13" s="2" t="s">
        <v>21</v>
      </c>
    </row>
    <row r="14" spans="1:37" ht="72.5" x14ac:dyDescent="0.35">
      <c r="A14" s="14" t="s">
        <v>75</v>
      </c>
      <c r="B14" s="14" t="s">
        <v>26</v>
      </c>
      <c r="C14" s="14" t="s">
        <v>182</v>
      </c>
      <c r="D14" s="4" t="s">
        <v>27</v>
      </c>
      <c r="AK14" s="2" t="s">
        <v>21</v>
      </c>
    </row>
    <row r="15" spans="1:37" ht="72.5" x14ac:dyDescent="0.35">
      <c r="A15" s="14" t="s">
        <v>76</v>
      </c>
      <c r="B15" s="14" t="s">
        <v>28</v>
      </c>
      <c r="C15" s="14" t="s">
        <v>181</v>
      </c>
      <c r="D15" s="4" t="s">
        <v>29</v>
      </c>
      <c r="AK15" s="2" t="s">
        <v>21</v>
      </c>
    </row>
    <row r="16" spans="1:37" ht="130.5" x14ac:dyDescent="0.35">
      <c r="A16" s="14" t="s">
        <v>77</v>
      </c>
      <c r="B16" s="14" t="s">
        <v>30</v>
      </c>
      <c r="C16" s="14" t="s">
        <v>180</v>
      </c>
      <c r="D16" s="4" t="s">
        <v>31</v>
      </c>
      <c r="AK16" s="2" t="s">
        <v>21</v>
      </c>
    </row>
    <row r="17" spans="1:37" ht="116" x14ac:dyDescent="0.35">
      <c r="A17" s="14" t="s">
        <v>78</v>
      </c>
      <c r="B17" s="14" t="s">
        <v>33</v>
      </c>
      <c r="C17" s="14" t="s">
        <v>179</v>
      </c>
      <c r="D17" s="4" t="s">
        <v>34</v>
      </c>
      <c r="AK17" s="2" t="s">
        <v>32</v>
      </c>
    </row>
    <row r="18" spans="1:37" ht="130.5" x14ac:dyDescent="0.35">
      <c r="A18" s="14" t="s">
        <v>79</v>
      </c>
      <c r="B18" s="14" t="s">
        <v>35</v>
      </c>
      <c r="C18" s="14" t="s">
        <v>178</v>
      </c>
      <c r="D18" s="4" t="s">
        <v>36</v>
      </c>
      <c r="AK18" s="2" t="s">
        <v>32</v>
      </c>
    </row>
    <row r="19" spans="1:37" ht="87" x14ac:dyDescent="0.35">
      <c r="A19" s="14" t="s">
        <v>80</v>
      </c>
      <c r="B19" s="14" t="s">
        <v>37</v>
      </c>
      <c r="C19" s="14" t="s">
        <v>177</v>
      </c>
      <c r="D19" s="4" t="s">
        <v>38</v>
      </c>
      <c r="AK19" s="2" t="s">
        <v>32</v>
      </c>
    </row>
    <row r="20" spans="1:37" ht="87" x14ac:dyDescent="0.35">
      <c r="A20" s="14" t="s">
        <v>81</v>
      </c>
      <c r="B20" s="14" t="s">
        <v>39</v>
      </c>
      <c r="C20" s="14" t="s">
        <v>176</v>
      </c>
      <c r="D20" s="4" t="s">
        <v>40</v>
      </c>
      <c r="AK20" s="2" t="s">
        <v>32</v>
      </c>
    </row>
    <row r="21" spans="1:37" ht="87" x14ac:dyDescent="0.35">
      <c r="A21" s="14" t="s">
        <v>82</v>
      </c>
      <c r="B21" s="14" t="s">
        <v>47</v>
      </c>
      <c r="C21" s="14" t="s">
        <v>175</v>
      </c>
      <c r="D21" s="4" t="s">
        <v>48</v>
      </c>
      <c r="AK21" s="2" t="s">
        <v>32</v>
      </c>
    </row>
    <row r="22" spans="1:37" ht="116" x14ac:dyDescent="0.35">
      <c r="A22" s="14" t="s">
        <v>83</v>
      </c>
      <c r="B22" s="14" t="s">
        <v>41</v>
      </c>
      <c r="C22" s="14" t="s">
        <v>174</v>
      </c>
      <c r="D22" s="4" t="s">
        <v>42</v>
      </c>
      <c r="AK22" s="2" t="s">
        <v>32</v>
      </c>
    </row>
    <row r="23" spans="1:37" ht="43.5" x14ac:dyDescent="0.35">
      <c r="A23" s="14" t="s">
        <v>84</v>
      </c>
      <c r="B23" s="14" t="s">
        <v>43</v>
      </c>
      <c r="C23" s="14" t="s">
        <v>173</v>
      </c>
      <c r="D23" s="4" t="s">
        <v>44</v>
      </c>
      <c r="AK23" s="2" t="s">
        <v>32</v>
      </c>
    </row>
    <row r="24" spans="1:37" ht="116" x14ac:dyDescent="0.35">
      <c r="A24" s="14" t="s">
        <v>85</v>
      </c>
      <c r="B24" s="14" t="s">
        <v>45</v>
      </c>
      <c r="C24" s="14" t="s">
        <v>172</v>
      </c>
      <c r="D24" s="4" t="s">
        <v>46</v>
      </c>
      <c r="AK24" s="2" t="s">
        <v>32</v>
      </c>
    </row>
    <row r="25" spans="1:37" ht="101.5" x14ac:dyDescent="0.35">
      <c r="A25" s="14" t="s">
        <v>86</v>
      </c>
      <c r="B25" s="14" t="s">
        <v>50</v>
      </c>
      <c r="C25" s="14" t="s">
        <v>171</v>
      </c>
      <c r="D25" s="4" t="s">
        <v>51</v>
      </c>
      <c r="AK25" s="2" t="s">
        <v>49</v>
      </c>
    </row>
    <row r="26" spans="1:37" ht="72.5" x14ac:dyDescent="0.35">
      <c r="A26" s="14" t="s">
        <v>87</v>
      </c>
      <c r="B26" s="14" t="s">
        <v>52</v>
      </c>
      <c r="C26" s="14" t="s">
        <v>170</v>
      </c>
      <c r="D26" s="4" t="s">
        <v>53</v>
      </c>
      <c r="AK26" s="2" t="s">
        <v>49</v>
      </c>
    </row>
    <row r="27" spans="1:37" ht="145" x14ac:dyDescent="0.35">
      <c r="A27" s="14" t="s">
        <v>88</v>
      </c>
      <c r="B27" s="14" t="s">
        <v>54</v>
      </c>
      <c r="C27" s="14" t="s">
        <v>169</v>
      </c>
      <c r="D27" s="4" t="s">
        <v>55</v>
      </c>
      <c r="AK27" s="2" t="s">
        <v>49</v>
      </c>
    </row>
    <row r="28" spans="1:37" ht="101.5" x14ac:dyDescent="0.35">
      <c r="A28" s="14" t="s">
        <v>89</v>
      </c>
      <c r="B28" s="14" t="s">
        <v>56</v>
      </c>
      <c r="C28" s="14" t="s">
        <v>168</v>
      </c>
      <c r="D28" s="4" t="s">
        <v>57</v>
      </c>
      <c r="AK28" s="2" t="s">
        <v>49</v>
      </c>
    </row>
    <row r="29" spans="1:37" ht="87" x14ac:dyDescent="0.35">
      <c r="A29" s="14" t="s">
        <v>90</v>
      </c>
      <c r="B29" s="14" t="s">
        <v>58</v>
      </c>
      <c r="C29" s="14" t="s">
        <v>167</v>
      </c>
      <c r="D29" s="4" t="s">
        <v>59</v>
      </c>
      <c r="AK29" s="2" t="s">
        <v>49</v>
      </c>
    </row>
    <row r="30" spans="1:37" ht="72.5" x14ac:dyDescent="0.35">
      <c r="A30" s="14" t="s">
        <v>91</v>
      </c>
      <c r="B30" s="14" t="s">
        <v>60</v>
      </c>
      <c r="C30" s="14" t="s">
        <v>166</v>
      </c>
      <c r="D30" s="4" t="s">
        <v>61</v>
      </c>
      <c r="AK30" s="2" t="s">
        <v>49</v>
      </c>
    </row>
    <row r="31" spans="1:37" ht="87" x14ac:dyDescent="0.35">
      <c r="A31" s="14" t="s">
        <v>93</v>
      </c>
      <c r="B31" s="14" t="s">
        <v>92</v>
      </c>
      <c r="C31" s="14" t="s">
        <v>165</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4"/>
  <sheetViews>
    <sheetView workbookViewId="0">
      <selection activeCell="B23" sqref="B22:B24"/>
    </sheetView>
  </sheetViews>
  <sheetFormatPr defaultRowHeight="14.5" x14ac:dyDescent="0.35"/>
  <sheetData>
    <row r="2" spans="1:5" x14ac:dyDescent="0.35">
      <c r="A2" s="8" t="s">
        <v>198</v>
      </c>
      <c r="B2" s="2"/>
      <c r="C2" s="2"/>
      <c r="D2" s="2"/>
      <c r="E2" s="2"/>
    </row>
    <row r="3" spans="1:5" ht="18.75" x14ac:dyDescent="0.3">
      <c r="A3" s="2"/>
      <c r="B3" s="15" t="s">
        <v>199</v>
      </c>
      <c r="C3" s="2"/>
      <c r="D3" s="2"/>
      <c r="E3" s="2"/>
    </row>
    <row r="4" spans="1:5" ht="18.75" x14ac:dyDescent="0.3">
      <c r="A4" s="2"/>
      <c r="B4" s="15" t="s">
        <v>200</v>
      </c>
      <c r="C4" s="2"/>
      <c r="D4" s="2"/>
      <c r="E4" s="2"/>
    </row>
    <row r="5" spans="1:5" ht="18.75" x14ac:dyDescent="0.3">
      <c r="A5" s="2"/>
      <c r="B5" s="15" t="s">
        <v>201</v>
      </c>
      <c r="C5" s="2"/>
      <c r="D5" s="2"/>
      <c r="E5" s="2"/>
    </row>
    <row r="6" spans="1:5" ht="18.75" x14ac:dyDescent="0.3">
      <c r="A6" s="2"/>
      <c r="B6" s="15" t="s">
        <v>202</v>
      </c>
      <c r="C6" s="2"/>
      <c r="D6" s="2"/>
      <c r="E6" s="2"/>
    </row>
    <row r="7" spans="1:5" ht="18.75" x14ac:dyDescent="0.3">
      <c r="A7" s="2"/>
      <c r="B7" s="15" t="s">
        <v>203</v>
      </c>
      <c r="C7" s="2"/>
      <c r="D7" s="2"/>
      <c r="E7" s="2"/>
    </row>
    <row r="8" spans="1:5" s="2" customFormat="1" ht="18.75" x14ac:dyDescent="0.3">
      <c r="B8" s="15"/>
    </row>
    <row r="9" spans="1:5" x14ac:dyDescent="0.35">
      <c r="A9" s="8" t="s">
        <v>204</v>
      </c>
      <c r="B9" s="2"/>
      <c r="C9" s="111" t="s">
        <v>205</v>
      </c>
      <c r="D9" s="111"/>
      <c r="E9" s="2"/>
    </row>
    <row r="10" spans="1:5" ht="15" x14ac:dyDescent="0.25">
      <c r="A10" s="2"/>
      <c r="B10" s="2" t="s">
        <v>206</v>
      </c>
      <c r="C10" s="2"/>
      <c r="D10" s="2" t="s">
        <v>207</v>
      </c>
      <c r="E10" s="2"/>
    </row>
    <row r="11" spans="1:5" x14ac:dyDescent="0.35">
      <c r="A11" s="2"/>
      <c r="B11" s="2" t="s">
        <v>208</v>
      </c>
      <c r="C11" s="2"/>
      <c r="D11" s="2" t="s">
        <v>209</v>
      </c>
      <c r="E11" s="2"/>
    </row>
    <row r="12" spans="1:5" x14ac:dyDescent="0.35">
      <c r="A12" s="2"/>
      <c r="B12" s="2"/>
      <c r="C12" s="2"/>
      <c r="D12" s="2" t="s">
        <v>210</v>
      </c>
      <c r="E12" s="2"/>
    </row>
    <row r="15" spans="1:5" ht="15" x14ac:dyDescent="0.25">
      <c r="B15" s="2" t="s">
        <v>374</v>
      </c>
      <c r="C15" s="2"/>
      <c r="D15" s="2" t="s">
        <v>375</v>
      </c>
    </row>
    <row r="16" spans="1:5" ht="15" x14ac:dyDescent="0.25">
      <c r="B16" s="2" t="s">
        <v>376</v>
      </c>
      <c r="C16" s="2"/>
      <c r="D16" s="2" t="s">
        <v>377</v>
      </c>
    </row>
    <row r="17" spans="2:4" ht="15" x14ac:dyDescent="0.25">
      <c r="B17" s="2" t="s">
        <v>378</v>
      </c>
      <c r="C17" s="2"/>
      <c r="D17" s="2"/>
    </row>
    <row r="18" spans="2:4" ht="15" x14ac:dyDescent="0.25">
      <c r="B18" s="2" t="s">
        <v>379</v>
      </c>
      <c r="C18" s="2"/>
      <c r="D18" s="2"/>
    </row>
    <row r="19" spans="2:4" ht="15" x14ac:dyDescent="0.25">
      <c r="B19" s="2" t="s">
        <v>380</v>
      </c>
      <c r="C19" s="2"/>
      <c r="D19" s="2"/>
    </row>
    <row r="20" spans="2:4" ht="15" x14ac:dyDescent="0.25">
      <c r="B20" s="2"/>
      <c r="C20" s="2"/>
      <c r="D20" s="2"/>
    </row>
    <row r="21" spans="2:4" ht="15" x14ac:dyDescent="0.25">
      <c r="B21" s="2"/>
      <c r="C21" s="2"/>
      <c r="D21" s="2" t="s">
        <v>381</v>
      </c>
    </row>
    <row r="22" spans="2:4" ht="15" x14ac:dyDescent="0.25">
      <c r="B22" s="2" t="s">
        <v>375</v>
      </c>
      <c r="C22" s="2" t="str">
        <f>'[4]Mappatura processi'!R3</f>
        <v>PROBABILITA'</v>
      </c>
      <c r="D22" s="2" t="str">
        <f>IF(OR(C22 = "Media", C22="Alta",C22="Altissima"),"Altissimo","")</f>
        <v/>
      </c>
    </row>
    <row r="23" spans="2:4" ht="15" x14ac:dyDescent="0.25">
      <c r="B23" s="2" t="s">
        <v>382</v>
      </c>
      <c r="C23" s="2">
        <f>'[4]Mappatura processi'!R4</f>
        <v>0</v>
      </c>
      <c r="D23" s="2" t="str">
        <f t="shared" ref="D23:D24" si="0">IF(OR(C23 = "Media", C23="Alta",C23="Altissima"),"Altissimo","")</f>
        <v/>
      </c>
    </row>
    <row r="24" spans="2:4" ht="15" x14ac:dyDescent="0.25">
      <c r="B24" s="2" t="s">
        <v>383</v>
      </c>
      <c r="C24" s="2">
        <f>'[4]Mappatura processi'!R5</f>
        <v>0</v>
      </c>
      <c r="D24" s="2" t="str">
        <f t="shared" si="0"/>
        <v/>
      </c>
    </row>
  </sheetData>
  <mergeCells count="1">
    <mergeCell ref="C9: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Sezione generale</vt:lpstr>
      <vt:lpstr>Sezione generale_old</vt:lpstr>
      <vt:lpstr>Mappatura processi</vt:lpstr>
      <vt:lpstr>competenze</vt:lpstr>
      <vt:lpstr>Parametri</vt:lpstr>
      <vt:lpstr>competenze!Area_stampa</vt:lpstr>
      <vt:lpstr>'Mappatura processi'!Area_stampa</vt:lpstr>
      <vt:lpstr>'Sezione generale'!Area_stampa</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Renzi Rita</cp:lastModifiedBy>
  <cp:lastPrinted>2015-07-27T08:27:26Z</cp:lastPrinted>
  <dcterms:created xsi:type="dcterms:W3CDTF">2014-07-11T10:05:14Z</dcterms:created>
  <dcterms:modified xsi:type="dcterms:W3CDTF">2018-01-23T16:23:54Z</dcterms:modified>
</cp:coreProperties>
</file>