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prezzi di riferimento\carta in risme\Nuova_rilevazione\CONSIGLIO_post_ADUNANZA_20FEBBRAIO2025\Pubblicazione_Prif_\Doc_ufficiali\"/>
    </mc:Choice>
  </mc:AlternateContent>
  <xr:revisionPtr revIDLastSave="0" documentId="13_ncr:1_{D1EAED39-9955-460F-B56B-8BC38E23CDF8}" xr6:coauthVersionLast="47" xr6:coauthVersionMax="47" xr10:uidLastSave="{00000000-0000-0000-0000-000000000000}"/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-120" yWindow="-120" windowWidth="20640" windowHeight="11160" xr2:uid="{00000000-000D-0000-FFFF-FFFF00000000}"/>
  </bookViews>
  <sheets>
    <sheet name="CALCOLO_PR_RIFERIMENTO_CA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F36" i="1"/>
  <c r="G15" i="1" l="1"/>
  <c r="F15" i="1" l="1"/>
  <c r="F17" i="1" s="1"/>
  <c r="F19" i="1" s="1"/>
  <c r="F21" i="1" s="1"/>
  <c r="F23" i="1" s="1"/>
  <c r="F25" i="1" s="1"/>
  <c r="F27" i="1" s="1"/>
  <c r="F29" i="1" s="1"/>
  <c r="F31" i="1" s="1"/>
  <c r="F33" i="1" s="1"/>
  <c r="F35" i="1" s="1"/>
  <c r="F37" i="1" s="1"/>
  <c r="F39" i="1"/>
</calcChain>
</file>

<file path=xl/sharedStrings.xml><?xml version="1.0" encoding="utf-8"?>
<sst xmlns="http://schemas.openxmlformats.org/spreadsheetml/2006/main" count="62" uniqueCount="39">
  <si>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</si>
  <si>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</si>
  <si>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</si>
  <si>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</si>
  <si>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</si>
  <si>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</si>
  <si>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</si>
  <si>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</si>
  <si>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</si>
  <si>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</si>
  <si>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</si>
  <si>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</si>
  <si>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</si>
  <si>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</si>
  <si>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</si>
  <si>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</si>
  <si>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</si>
  <si>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</si>
  <si>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</si>
  <si>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</si>
  <si>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</si>
  <si>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</si>
  <si>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</si>
  <si>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</si>
  <si>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</si>
  <si>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</si>
  <si>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</si>
  <si>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</si>
  <si>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</si>
  <si>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</si>
  <si>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t>PREZZO DI RIFERIMENTO 2022 (MARZO)</t>
  </si>
  <si>
    <t>PREZZO DI RIFERIMENTO 2022 (MAGGIO*)</t>
  </si>
  <si>
    <t>PREZZO DI RIFERIMENTO 2022 (OTTOBRE)</t>
  </si>
  <si>
    <t>PREZZO DI RIFERIMENTO 2022 (NOVEMBRE)</t>
  </si>
  <si>
    <t>Indice di adeguamento prezzi -FOI</t>
  </si>
  <si>
    <t>PREZZO DI RIFERIMENTO 2023 (OTTOBRE)</t>
  </si>
  <si>
    <r>
      <t>MASCHERA DI AUSILIO PER IL CALCOLO DEL PREZZO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 xml:space="preserve">(Ai fini della corretta visualizzazione del prezzo di riferimento si prega di salvare il file excel dopo aver selezionato le modalità di interesse per cisacuna variabile) </t>
    </r>
  </si>
  <si>
    <t>PREZZO DI RIFERIMENTO 2025 (FEBBRAIO)</t>
  </si>
  <si>
    <t>NUOVA RILEVAZIONE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</si>
</sst>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%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90" zoomScaleNormal="90" workbookViewId="0">
      <selection activeCell="F13" sqref="F13"/>
    </sheetView>
  </sheetViews>
  <sheetFormatPr defaultColWidth="34.42578125" defaultRowHeight="15" x14ac:dyDescent="0.25"/>
  <cols>
    <col min="1" max="1" width="87.7109375" customWidth="1"/>
    <col min="2" max="4" width="14.42578125" hidden="1" customWidth="1"/>
    <col min="5" max="5" width="3.85546875" hidden="1" customWidth="1"/>
    <col min="6" max="6" width="34.42578125" style="1"/>
    <col min="7" max="7" width="34.42578125" hidden="1" customWidth="1"/>
    <col min="8" max="9" width="34.42578125" customWidth="1"/>
  </cols>
  <sheetData>
    <row r="1" spans="1:10" x14ac:dyDescent="0.25">
      <c r="G1">
        <v>3.5830000000000002</v>
      </c>
    </row>
    <row r="2" spans="1:10" ht="26.25" customHeight="1" x14ac:dyDescent="0.25">
      <c r="A2" s="31" t="s">
        <v>36</v>
      </c>
      <c r="B2" s="31"/>
      <c r="C2" s="31"/>
      <c r="D2" s="31"/>
      <c r="E2" s="31"/>
      <c r="F2" s="31"/>
    </row>
    <row r="3" spans="1:10" ht="39" customHeight="1" x14ac:dyDescent="0.25">
      <c r="A3" s="32"/>
      <c r="B3" s="32"/>
      <c r="C3" s="32"/>
      <c r="D3" s="32"/>
      <c r="E3" s="32"/>
      <c r="F3" s="32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1</v>
      </c>
      <c r="G5" s="2">
        <f>IF(F5=B5,-0.322,IF(F5=C5,-0.073,IF(F5=D5,0.079,0)))</f>
        <v>-0.32200000000000001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IF(F6=C6,4.064,0)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IF(F7=C7,0.228,0)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13</v>
      </c>
      <c r="G8" s="2">
        <f>IF(F8=C8,-0.033,IF(F8=D8,-0.122,0))</f>
        <v>-0.122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15</v>
      </c>
      <c r="G9" s="2">
        <f>IF(F9=B9,0.034,0)</f>
        <v>3.4000000000000002E-2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IF(F10=C10,0,-0.168)</f>
        <v>-0.16800000000000001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IF(F11=B11,-0.164,0)</f>
        <v>-0.16400000000000001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15</v>
      </c>
      <c r="G12" s="2">
        <f>IF(F12=B12,0.322,0)</f>
        <v>0.32200000000000001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</v>
      </c>
      <c r="G13" s="30">
        <f>9.237/F13</f>
        <v>0.92369999999999997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4.0866999999999996</v>
      </c>
      <c r="G15" s="2">
        <f>SUM(G1:G13)</f>
        <v>4.0866999999999996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7"/>
      <c r="C17" s="7"/>
      <c r="D17" s="7"/>
      <c r="E17" s="7"/>
      <c r="F17" s="19">
        <f>F15*(1+F16)</f>
        <v>4.2180874049999995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0" t="s">
        <v>24</v>
      </c>
      <c r="B19" s="21"/>
      <c r="C19" s="21"/>
      <c r="D19" s="21"/>
      <c r="E19" s="21"/>
      <c r="F19" s="22">
        <f>F17*(1+F18)</f>
        <v>4.6205197722614839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0" t="s">
        <v>25</v>
      </c>
      <c r="B21" s="7"/>
      <c r="C21" s="7"/>
      <c r="D21" s="7"/>
      <c r="E21" s="7"/>
      <c r="F21" s="23">
        <f>F19*(1+F20)</f>
        <v>4.77983529400906</v>
      </c>
      <c r="G21" s="2"/>
    </row>
    <row r="22" spans="1:7" ht="30" hidden="1" customHeight="1" x14ac:dyDescent="0.45">
      <c r="A22" s="16" t="s">
        <v>23</v>
      </c>
      <c r="B22" s="7"/>
      <c r="C22" s="7"/>
      <c r="D22" s="7"/>
      <c r="E22" s="7"/>
      <c r="F22" s="17">
        <v>0.01</v>
      </c>
      <c r="G22" s="2"/>
    </row>
    <row r="23" spans="1:7" ht="30" hidden="1" customHeight="1" x14ac:dyDescent="0.6">
      <c r="A23" s="18" t="s">
        <v>26</v>
      </c>
      <c r="B23" s="24"/>
      <c r="C23" s="24"/>
      <c r="D23" s="24"/>
      <c r="E23" s="24"/>
      <c r="F23" s="19">
        <f>F21*(1+F22)</f>
        <v>4.8276336469491508</v>
      </c>
    </row>
    <row r="24" spans="1:7" ht="30" hidden="1" customHeight="1" x14ac:dyDescent="0.45">
      <c r="A24" s="16" t="s">
        <v>23</v>
      </c>
      <c r="B24" s="24"/>
      <c r="C24" s="24"/>
      <c r="D24" s="24"/>
      <c r="E24" s="24"/>
      <c r="F24" s="17">
        <v>4.4069999999999998E-2</v>
      </c>
    </row>
    <row r="25" spans="1:7" ht="30" hidden="1" customHeight="1" x14ac:dyDescent="0.6">
      <c r="A25" s="18" t="s">
        <v>27</v>
      </c>
      <c r="B25" s="24"/>
      <c r="C25" s="24"/>
      <c r="D25" s="24"/>
      <c r="E25" s="24"/>
      <c r="F25" s="19">
        <f>F23*(1+F24)</f>
        <v>5.0403874617701998</v>
      </c>
    </row>
    <row r="26" spans="1:7" ht="30" hidden="1" customHeight="1" x14ac:dyDescent="0.45">
      <c r="A26" s="26" t="s">
        <v>23</v>
      </c>
      <c r="B26" s="24"/>
      <c r="C26" s="24"/>
      <c r="D26" s="24"/>
      <c r="E26" s="24"/>
      <c r="F26" s="17">
        <v>9.4159999999999994E-2</v>
      </c>
    </row>
    <row r="27" spans="1:7" ht="30" hidden="1" customHeight="1" x14ac:dyDescent="0.6">
      <c r="A27" s="18" t="s">
        <v>28</v>
      </c>
      <c r="B27" s="24"/>
      <c r="C27" s="24"/>
      <c r="D27" s="24"/>
      <c r="E27" s="24"/>
      <c r="F27" s="25">
        <f>F25*(1+F26)</f>
        <v>5.5149903451704816</v>
      </c>
    </row>
    <row r="28" spans="1:7" ht="30" hidden="1" customHeight="1" x14ac:dyDescent="0.45">
      <c r="A28" s="26" t="s">
        <v>23</v>
      </c>
      <c r="B28" s="24"/>
      <c r="C28" s="24"/>
      <c r="D28" s="24"/>
      <c r="E28" s="24"/>
      <c r="F28" s="27">
        <v>3.8710000000000001E-2</v>
      </c>
    </row>
    <row r="29" spans="1:7" ht="30" hidden="1" customHeight="1" x14ac:dyDescent="0.6">
      <c r="A29" s="18" t="s">
        <v>30</v>
      </c>
      <c r="B29" s="24"/>
      <c r="C29" s="24"/>
      <c r="D29" s="24"/>
      <c r="E29" s="24"/>
      <c r="F29" s="25">
        <f>F27*(1+F28)</f>
        <v>5.7284756214320307</v>
      </c>
    </row>
    <row r="30" spans="1:7" ht="30" hidden="1" customHeight="1" x14ac:dyDescent="0.45">
      <c r="A30" s="26" t="s">
        <v>23</v>
      </c>
      <c r="B30" s="24"/>
      <c r="C30" s="24"/>
      <c r="D30" s="24"/>
      <c r="E30" s="24"/>
      <c r="F30" s="27">
        <v>0.5</v>
      </c>
    </row>
    <row r="31" spans="1:7" ht="30" hidden="1" customHeight="1" x14ac:dyDescent="0.6">
      <c r="A31" s="18" t="s">
        <v>31</v>
      </c>
      <c r="B31" s="24"/>
      <c r="C31" s="24"/>
      <c r="D31" s="24"/>
      <c r="E31" s="24"/>
      <c r="F31" s="28">
        <f>F29*(1+F30)</f>
        <v>8.5927134321480452</v>
      </c>
    </row>
    <row r="32" spans="1:7" ht="30" hidden="1" customHeight="1" x14ac:dyDescent="0.45">
      <c r="A32" s="26" t="s">
        <v>23</v>
      </c>
      <c r="B32" s="24"/>
      <c r="C32" s="24"/>
      <c r="D32" s="24"/>
      <c r="E32" s="24"/>
      <c r="F32" s="27">
        <v>8.7529999999999997E-2</v>
      </c>
    </row>
    <row r="33" spans="1:6" ht="30" hidden="1" customHeight="1" x14ac:dyDescent="0.6">
      <c r="A33" s="18" t="s">
        <v>32</v>
      </c>
      <c r="B33" s="24"/>
      <c r="C33" s="24"/>
      <c r="D33" s="24"/>
      <c r="E33" s="24"/>
      <c r="F33" s="25">
        <f>F31*(1+F32)</f>
        <v>9.3448336388639639</v>
      </c>
    </row>
    <row r="34" spans="1:6" ht="30" hidden="1" customHeight="1" x14ac:dyDescent="0.45">
      <c r="A34" s="26" t="s">
        <v>23</v>
      </c>
      <c r="B34" s="24"/>
      <c r="C34" s="24"/>
      <c r="D34" s="24"/>
      <c r="E34" s="24"/>
      <c r="F34" s="27">
        <v>3.9019999999999999E-2</v>
      </c>
    </row>
    <row r="35" spans="1:6" ht="30" hidden="1" customHeight="1" x14ac:dyDescent="0.6">
      <c r="A35" s="18" t="s">
        <v>33</v>
      </c>
      <c r="B35" s="24"/>
      <c r="C35" s="24"/>
      <c r="D35" s="24"/>
      <c r="E35" s="24"/>
      <c r="F35" s="25">
        <f>F33*(1+F34)</f>
        <v>9.709469047452437</v>
      </c>
    </row>
    <row r="36" spans="1:6" ht="30" hidden="1" customHeight="1" x14ac:dyDescent="0.45">
      <c r="A36" s="26" t="s">
        <v>34</v>
      </c>
      <c r="B36" s="24"/>
      <c r="C36" s="24"/>
      <c r="D36" s="24"/>
      <c r="E36" s="24"/>
      <c r="F36" s="27">
        <f>118.7/117.9-1</f>
        <v>6.785411365564098E-3</v>
      </c>
    </row>
    <row r="37" spans="1:6" ht="30" hidden="1" customHeight="1" x14ac:dyDescent="0.6">
      <c r="A37" s="18" t="s">
        <v>35</v>
      </c>
      <c r="B37" s="24"/>
      <c r="C37" s="24"/>
      <c r="D37" s="24"/>
      <c r="E37" s="24"/>
      <c r="F37" s="25">
        <f>F35*(1+F36)</f>
        <v>9.775351789080613</v>
      </c>
    </row>
    <row r="38" spans="1:6" ht="30" customHeight="1" x14ac:dyDescent="0.45">
      <c r="A38" s="26" t="s">
        <v>38</v>
      </c>
      <c r="B38" s="24"/>
      <c r="C38" s="24"/>
      <c r="D38" s="24"/>
      <c r="E38" s="24"/>
      <c r="F38" s="27"/>
    </row>
    <row r="39" spans="1:6" ht="30" customHeight="1" x14ac:dyDescent="0.6">
      <c r="A39" s="18" t="s">
        <v>37</v>
      </c>
      <c r="B39" s="24"/>
      <c r="C39" s="24"/>
      <c r="D39" s="24"/>
      <c r="E39" s="24"/>
      <c r="F39" s="29">
        <f>G15</f>
        <v>4.0866999999999996</v>
      </c>
    </row>
    <row r="40" spans="1:6" ht="30" customHeight="1" x14ac:dyDescent="0.25"/>
    <row r="41" spans="1:6" ht="30" customHeight="1" x14ac:dyDescent="0.25"/>
  </sheetData>
  <sheetProtection algorithmName="SHA-512" hashValue="aWXntt7rw9WMbOEXHisr8l3YRGpBPJVwCxAzdPSoUi23xU8jxch8GykK8QQyElsleUloZKHAp/TJDrDSW+PRfg==" saltValue="gM9/aEVCNbOUJyK6TdL5eA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 xr:uid="{00000000-0002-0000-0000-000000000000}">
      <formula1>5</formula1>
    </dataValidation>
    <dataValidation type="list" allowBlank="1" showInputMessage="1" showErrorMessage="1" sqref="F11:F12" xr:uid="{00000000-0002-0000-0000-000001000000}">
      <formula1>$B$11:$C$11</formula1>
    </dataValidation>
    <dataValidation type="list" allowBlank="1" showInputMessage="1" showErrorMessage="1" sqref="F9:F10" xr:uid="{00000000-0002-0000-0000-000002000000}">
      <formula1>$B$9:$C$9</formula1>
    </dataValidation>
    <dataValidation type="list" allowBlank="1" showInputMessage="1" showErrorMessage="1" sqref="F8" xr:uid="{00000000-0002-0000-0000-000003000000}">
      <formula1>$B$8:$D$8</formula1>
    </dataValidation>
    <dataValidation type="list" allowBlank="1" showInputMessage="1" showErrorMessage="1" sqref="F7" xr:uid="{00000000-0002-0000-0000-000004000000}">
      <formula1>$B$7:$C$7</formula1>
    </dataValidation>
    <dataValidation type="list" allowBlank="1" showInputMessage="1" showErrorMessage="1" sqref="F6" xr:uid="{00000000-0002-0000-0000-000005000000}">
      <formula1>$B$6:$C$6</formula1>
    </dataValidation>
    <dataValidation type="list" allowBlank="1" showInputMessage="1" showErrorMessage="1" sqref="F5" xr:uid="{00000000-0002-0000-0000-000006000000}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B4253-A6F1-4338-825C-8F044D66F17D}">
  <ds:schemaRefs>
    <ds:schemaRef ds:uri="856d7638-341e-4c6a-9d94-e49471d54c4a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818e3c02-01f5-4b74-a803-ff90016994e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dcterms:created xsi:type="dcterms:W3CDTF">2016-09-09T09:06:42Z</dcterms:created>
  <dcterms:modified xsi:type="dcterms:W3CDTF">2025-02-24T08:25:48Z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